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Fig 5" sheetId="1" r:id="rId1"/>
    <sheet name="Fig 6" sheetId="2" r:id="rId2"/>
    <sheet name="Calcs" sheetId="3" r:id="rId3"/>
    <sheet name="Initial capital" sheetId="4" r:id="rId4"/>
    <sheet name="NIPA 7.1" sheetId="5" r:id="rId5"/>
    <sheet name="NIPA 5.4" sheetId="6" r:id="rId6"/>
  </sheets>
  <externalReferences>
    <externalReference r:id="rId9"/>
  </externalReferences>
  <definedNames>
    <definedName name="_504." localSheetId="5">'NIPA 5.4'!$A$1:$BC$49</definedName>
    <definedName name="_701." localSheetId="4">'NIPA 7.1'!$A$1:$AY$227</definedName>
  </definedNames>
  <calcPr fullCalcOnLoad="1"/>
</workbook>
</file>

<file path=xl/sharedStrings.xml><?xml version="1.0" encoding="utf-8"?>
<sst xmlns="http://schemas.openxmlformats.org/spreadsheetml/2006/main" count="472" uniqueCount="146">
  <si>
    <t>Real</t>
  </si>
  <si>
    <t>Stock</t>
  </si>
  <si>
    <t>Deterioration rate:</t>
  </si>
  <si>
    <t>I/K</t>
  </si>
  <si>
    <t xml:space="preserve">T   </t>
  </si>
  <si>
    <t xml:space="preserve">L </t>
  </si>
  <si>
    <t xml:space="preserve">                                                           </t>
  </si>
  <si>
    <t xml:space="preserve">    </t>
  </si>
  <si>
    <t xml:space="preserve">  </t>
  </si>
  <si>
    <t>Table 5.4.~Private Fixed Investment by Type</t>
  </si>
  <si>
    <t>[Billions of dollars]</t>
  </si>
  <si>
    <t xml:space="preserve">    Private fixed investment                                </t>
  </si>
  <si>
    <t xml:space="preserve">Nonresidential                                              </t>
  </si>
  <si>
    <t xml:space="preserve">  Structures                                                </t>
  </si>
  <si>
    <t xml:space="preserve">    Nonresidential buildings, including farm                </t>
  </si>
  <si>
    <t xml:space="preserve">    Utilities                                               </t>
  </si>
  <si>
    <t xml:space="preserve">    Mining exploration, shafts, and wells                   </t>
  </si>
  <si>
    <t xml:space="preserve">    Other structures                                        </t>
  </si>
  <si>
    <t xml:space="preserve">  Equipment and software                                    </t>
  </si>
  <si>
    <t xml:space="preserve">    Information processing equipment and software           </t>
  </si>
  <si>
    <t xml:space="preserve">      Computers and peripheral equipment\1\                 </t>
  </si>
  <si>
    <t xml:space="preserve">      Software\2\                                           </t>
  </si>
  <si>
    <t xml:space="preserve">      Other                                                 </t>
  </si>
  <si>
    <t xml:space="preserve">    Industrial equipment                                    </t>
  </si>
  <si>
    <t xml:space="preserve">    Transportation equipment                                </t>
  </si>
  <si>
    <t xml:space="preserve">    Other                                                   </t>
  </si>
  <si>
    <t xml:space="preserve">Residential                                                 </t>
  </si>
  <si>
    <t xml:space="preserve">    Single family                                           </t>
  </si>
  <si>
    <t xml:space="preserve">    Multifamily                                             </t>
  </si>
  <si>
    <t xml:space="preserve">  Equipment                                                 </t>
  </si>
  <si>
    <t xml:space="preserve">  I 1946</t>
  </si>
  <si>
    <t xml:space="preserve"> II 1946</t>
  </si>
  <si>
    <t>III 1946</t>
  </si>
  <si>
    <t xml:space="preserve"> IV 1946</t>
  </si>
  <si>
    <t xml:space="preserve">  I 1947</t>
  </si>
  <si>
    <t xml:space="preserve"> II 1947</t>
  </si>
  <si>
    <t>III 1947</t>
  </si>
  <si>
    <t xml:space="preserve"> IV 1947</t>
  </si>
  <si>
    <t xml:space="preserve">  I 1948</t>
  </si>
  <si>
    <t xml:space="preserve"> II 1948</t>
  </si>
  <si>
    <t>III 1948</t>
  </si>
  <si>
    <t xml:space="preserve"> IV 1948</t>
  </si>
  <si>
    <t xml:space="preserve">  I 1949</t>
  </si>
  <si>
    <t xml:space="preserve"> II 1949</t>
  </si>
  <si>
    <t>III 1949</t>
  </si>
  <si>
    <t xml:space="preserve"> IV 1949</t>
  </si>
  <si>
    <t xml:space="preserve">  I 1950</t>
  </si>
  <si>
    <t xml:space="preserve"> II 1950</t>
  </si>
  <si>
    <t>III 1950</t>
  </si>
  <si>
    <t xml:space="preserve"> IV 1950</t>
  </si>
  <si>
    <t xml:space="preserve">  I 1951</t>
  </si>
  <si>
    <t xml:space="preserve"> II 1951</t>
  </si>
  <si>
    <t>III 1951</t>
  </si>
  <si>
    <t xml:space="preserve"> IV 1951</t>
  </si>
  <si>
    <t xml:space="preserve">  I 1952</t>
  </si>
  <si>
    <t xml:space="preserve"> II 1952</t>
  </si>
  <si>
    <t>III 1952</t>
  </si>
  <si>
    <t xml:space="preserve"> IV 1952</t>
  </si>
  <si>
    <t xml:space="preserve">  I 1953</t>
  </si>
  <si>
    <t xml:space="preserve"> II 1953</t>
  </si>
  <si>
    <t>III 1953</t>
  </si>
  <si>
    <t xml:space="preserve"> IV 1953</t>
  </si>
  <si>
    <t xml:space="preserve">  I 1954</t>
  </si>
  <si>
    <t xml:space="preserve"> II 1954</t>
  </si>
  <si>
    <t>III 1954</t>
  </si>
  <si>
    <t xml:space="preserve"> IV 1954</t>
  </si>
  <si>
    <t xml:space="preserve">  I 1955</t>
  </si>
  <si>
    <t xml:space="preserve"> II 1955</t>
  </si>
  <si>
    <t>III 1955</t>
  </si>
  <si>
    <t xml:space="preserve"> IV 1955</t>
  </si>
  <si>
    <t xml:space="preserve">  I 1956</t>
  </si>
  <si>
    <t xml:space="preserve"> II 1956</t>
  </si>
  <si>
    <t>III 1956</t>
  </si>
  <si>
    <t xml:space="preserve"> IV 1956</t>
  </si>
  <si>
    <t xml:space="preserve">  I 1957</t>
  </si>
  <si>
    <t xml:space="preserve"> II 1957</t>
  </si>
  <si>
    <t>III 1957</t>
  </si>
  <si>
    <t xml:space="preserve"> IV 1957</t>
  </si>
  <si>
    <t xml:space="preserve">  I 1958</t>
  </si>
  <si>
    <t xml:space="preserve"> II 1958</t>
  </si>
  <si>
    <t>III 1958</t>
  </si>
  <si>
    <t xml:space="preserve"> IV 1958</t>
  </si>
  <si>
    <t>Table 7.1.~Quantity and Price Indexes for Gross Domestic Product</t>
  </si>
  <si>
    <t>[Index numbers, 1996=100]</t>
  </si>
  <si>
    <t xml:space="preserve">    Gross domestic product:</t>
  </si>
  <si>
    <t xml:space="preserve">      Current dollars                                       </t>
  </si>
  <si>
    <t xml:space="preserve">      Chain-type quantity index                             </t>
  </si>
  <si>
    <t xml:space="preserve">      Chain-type price index                                </t>
  </si>
  <si>
    <t xml:space="preserve">      Implicit price deflator                               </t>
  </si>
  <si>
    <t>Personal consumption expenditures:</t>
  </si>
  <si>
    <t xml:space="preserve">  Current dollars                                           </t>
  </si>
  <si>
    <t xml:space="preserve">  Chain-type quantity index                                 </t>
  </si>
  <si>
    <t xml:space="preserve">  Chain-type price index                                    </t>
  </si>
  <si>
    <t xml:space="preserve">  Implicit price deflator                                   </t>
  </si>
  <si>
    <t xml:space="preserve">  Durable goods:</t>
  </si>
  <si>
    <t xml:space="preserve">    Current dollars                                         </t>
  </si>
  <si>
    <t xml:space="preserve">    Chain-type quantity index                               </t>
  </si>
  <si>
    <t xml:space="preserve">    Chain-type price index                                  </t>
  </si>
  <si>
    <t xml:space="preserve">    Implicit price deflator                                 </t>
  </si>
  <si>
    <t xml:space="preserve">  Nondurable goods:</t>
  </si>
  <si>
    <t xml:space="preserve">  Services:</t>
  </si>
  <si>
    <t>Gross private domestic investment:</t>
  </si>
  <si>
    <t xml:space="preserve">  Fixed investment:</t>
  </si>
  <si>
    <t xml:space="preserve">    Nonresidential:</t>
  </si>
  <si>
    <t xml:space="preserve">      Structures:</t>
  </si>
  <si>
    <t xml:space="preserve">        Current dollars                                     </t>
  </si>
  <si>
    <t xml:space="preserve">        Chain-type quantity index                           </t>
  </si>
  <si>
    <t xml:space="preserve">        Chain-type price index                              </t>
  </si>
  <si>
    <t xml:space="preserve">        Implicit price deflator                             </t>
  </si>
  <si>
    <t xml:space="preserve">      Equipment and software:</t>
  </si>
  <si>
    <t xml:space="preserve">    Residential:</t>
  </si>
  <si>
    <t>Exports of goods and services:</t>
  </si>
  <si>
    <t xml:space="preserve">  Exports of goods:</t>
  </si>
  <si>
    <t xml:space="preserve">  Exports of services:</t>
  </si>
  <si>
    <t>Imports of goods and services:</t>
  </si>
  <si>
    <t xml:space="preserve">  Imports of goods:</t>
  </si>
  <si>
    <t xml:space="preserve">  Imports of services:</t>
  </si>
  <si>
    <t>Government consumption expenditures and gross investment:</t>
  </si>
  <si>
    <t xml:space="preserve">  Federal:</t>
  </si>
  <si>
    <t xml:space="preserve">    National defense:</t>
  </si>
  <si>
    <t xml:space="preserve">    Nondefense:</t>
  </si>
  <si>
    <t xml:space="preserve">  State and local:</t>
  </si>
  <si>
    <t>Ratio of FF to NIPA</t>
  </si>
  <si>
    <t>NIPA Inventories, Table 5.12</t>
  </si>
  <si>
    <t>Value less inventories</t>
  </si>
  <si>
    <t>Replace-ment cost of fixed capital</t>
  </si>
  <si>
    <t>Tobin's q</t>
  </si>
  <si>
    <t>Nominal I</t>
  </si>
  <si>
    <t>Deflator</t>
  </si>
  <si>
    <t>Annual deteriortion rate:</t>
  </si>
  <si>
    <t>NIPA nominal investment in fixed non-res, Table 5.4, line 2, annual rate</t>
  </si>
  <si>
    <t>FF investment in fixed capital, FU105013003.Q, quarterly rate</t>
  </si>
  <si>
    <t>NIPA implicit deflator for fixed non-res invstment, Table 7.1, line 36 to 1958, then line 32 (1946-48 annual)</t>
  </si>
  <si>
    <t>1945 adjusted to NFNF corp. level</t>
  </si>
  <si>
    <t>Nominal I (index, 96=100)</t>
  </si>
  <si>
    <t>1996 level</t>
  </si>
  <si>
    <t>Imputed nominal investment, then actual</t>
  </si>
  <si>
    <t>Nominal value of securities</t>
  </si>
  <si>
    <t>Valuation discrep-ancy</t>
  </si>
  <si>
    <t>PDV of earnings discre-pancy</t>
  </si>
  <si>
    <t>Correlation:</t>
  </si>
  <si>
    <t>Real intan-gibles</t>
  </si>
  <si>
    <t>Value of capital</t>
  </si>
  <si>
    <t>RC:</t>
  </si>
  <si>
    <t>Rho:</t>
  </si>
  <si>
    <t>Increase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</si>
</sst>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0"/>
    <numFmt numFmtId="169" formatCode="0.000000"/>
    <numFmt numFmtId="170" formatCode="0.00000000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?_);_(@_)"/>
  </numFmts>
  <fonts count="4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17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172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"/>
          <c:w val="0.989"/>
          <c:h val="0.96775"/>
        </c:manualLayout>
      </c:layout>
      <c:lineChart>
        <c:grouping val="standard"/>
        <c:varyColors val="0"/>
        <c:ser>
          <c:idx val="0"/>
          <c:order val="0"/>
          <c:tx>
            <c:v>Valuation discrepancy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Calcs!$U$11:$U$221</c:f>
              <c:numCache>
                <c:ptCount val="211"/>
                <c:pt idx="0">
                  <c:v>1947</c:v>
                </c:pt>
                <c:pt idx="1">
                  <c:v>1947</c:v>
                </c:pt>
                <c:pt idx="2">
                  <c:v>1947</c:v>
                </c:pt>
                <c:pt idx="3">
                  <c:v>1947</c:v>
                </c:pt>
                <c:pt idx="4">
                  <c:v>1948</c:v>
                </c:pt>
                <c:pt idx="5">
                  <c:v>1948</c:v>
                </c:pt>
                <c:pt idx="6">
                  <c:v>1948</c:v>
                </c:pt>
                <c:pt idx="7">
                  <c:v>1948</c:v>
                </c:pt>
                <c:pt idx="8">
                  <c:v>1949</c:v>
                </c:pt>
                <c:pt idx="9">
                  <c:v>1949</c:v>
                </c:pt>
                <c:pt idx="10">
                  <c:v>1949</c:v>
                </c:pt>
                <c:pt idx="11">
                  <c:v>1949</c:v>
                </c:pt>
                <c:pt idx="12">
                  <c:v>1950</c:v>
                </c:pt>
                <c:pt idx="13">
                  <c:v>1950</c:v>
                </c:pt>
                <c:pt idx="14">
                  <c:v>1950</c:v>
                </c:pt>
                <c:pt idx="15">
                  <c:v>1950</c:v>
                </c:pt>
                <c:pt idx="16">
                  <c:v>1951</c:v>
                </c:pt>
                <c:pt idx="17">
                  <c:v>1951</c:v>
                </c:pt>
                <c:pt idx="18">
                  <c:v>1951</c:v>
                </c:pt>
                <c:pt idx="19">
                  <c:v>1951</c:v>
                </c:pt>
                <c:pt idx="20">
                  <c:v>1952</c:v>
                </c:pt>
                <c:pt idx="21">
                  <c:v>1952</c:v>
                </c:pt>
                <c:pt idx="22">
                  <c:v>1952</c:v>
                </c:pt>
                <c:pt idx="23">
                  <c:v>1952</c:v>
                </c:pt>
                <c:pt idx="24">
                  <c:v>1953</c:v>
                </c:pt>
                <c:pt idx="25">
                  <c:v>1953</c:v>
                </c:pt>
                <c:pt idx="26">
                  <c:v>1953</c:v>
                </c:pt>
                <c:pt idx="27">
                  <c:v>1953</c:v>
                </c:pt>
                <c:pt idx="28">
                  <c:v>1954</c:v>
                </c:pt>
                <c:pt idx="29">
                  <c:v>1954</c:v>
                </c:pt>
                <c:pt idx="30">
                  <c:v>1954</c:v>
                </c:pt>
                <c:pt idx="31">
                  <c:v>1954</c:v>
                </c:pt>
                <c:pt idx="32">
                  <c:v>1955</c:v>
                </c:pt>
                <c:pt idx="33">
                  <c:v>1955</c:v>
                </c:pt>
                <c:pt idx="34">
                  <c:v>1955</c:v>
                </c:pt>
                <c:pt idx="35">
                  <c:v>1955</c:v>
                </c:pt>
                <c:pt idx="36">
                  <c:v>1956</c:v>
                </c:pt>
                <c:pt idx="37">
                  <c:v>1956</c:v>
                </c:pt>
                <c:pt idx="38">
                  <c:v>1956</c:v>
                </c:pt>
                <c:pt idx="39">
                  <c:v>1956</c:v>
                </c:pt>
                <c:pt idx="40">
                  <c:v>1957</c:v>
                </c:pt>
                <c:pt idx="41">
                  <c:v>1957</c:v>
                </c:pt>
                <c:pt idx="42">
                  <c:v>1957</c:v>
                </c:pt>
                <c:pt idx="43">
                  <c:v>1957</c:v>
                </c:pt>
                <c:pt idx="44">
                  <c:v>1958</c:v>
                </c:pt>
                <c:pt idx="45">
                  <c:v>1958</c:v>
                </c:pt>
                <c:pt idx="46">
                  <c:v>1958</c:v>
                </c:pt>
                <c:pt idx="47">
                  <c:v>1958</c:v>
                </c:pt>
                <c:pt idx="48">
                  <c:v>1959</c:v>
                </c:pt>
                <c:pt idx="49">
                  <c:v>1959</c:v>
                </c:pt>
                <c:pt idx="50">
                  <c:v>1959</c:v>
                </c:pt>
                <c:pt idx="51">
                  <c:v>1959</c:v>
                </c:pt>
                <c:pt idx="52">
                  <c:v>1960</c:v>
                </c:pt>
                <c:pt idx="53">
                  <c:v>1960</c:v>
                </c:pt>
                <c:pt idx="54">
                  <c:v>1960</c:v>
                </c:pt>
                <c:pt idx="55">
                  <c:v>1960</c:v>
                </c:pt>
                <c:pt idx="56">
                  <c:v>1961</c:v>
                </c:pt>
                <c:pt idx="57">
                  <c:v>1961</c:v>
                </c:pt>
                <c:pt idx="58">
                  <c:v>1961</c:v>
                </c:pt>
                <c:pt idx="59">
                  <c:v>1961</c:v>
                </c:pt>
                <c:pt idx="60">
                  <c:v>1962</c:v>
                </c:pt>
                <c:pt idx="61">
                  <c:v>1962</c:v>
                </c:pt>
                <c:pt idx="62">
                  <c:v>1962</c:v>
                </c:pt>
                <c:pt idx="63">
                  <c:v>1962</c:v>
                </c:pt>
                <c:pt idx="64">
                  <c:v>1963</c:v>
                </c:pt>
                <c:pt idx="65">
                  <c:v>1963</c:v>
                </c:pt>
                <c:pt idx="66">
                  <c:v>1963</c:v>
                </c:pt>
                <c:pt idx="67">
                  <c:v>1963</c:v>
                </c:pt>
                <c:pt idx="68">
                  <c:v>1964</c:v>
                </c:pt>
                <c:pt idx="69">
                  <c:v>1964</c:v>
                </c:pt>
                <c:pt idx="70">
                  <c:v>1964</c:v>
                </c:pt>
                <c:pt idx="71">
                  <c:v>1964</c:v>
                </c:pt>
                <c:pt idx="72">
                  <c:v>1965</c:v>
                </c:pt>
                <c:pt idx="73">
                  <c:v>1965</c:v>
                </c:pt>
                <c:pt idx="74">
                  <c:v>1965</c:v>
                </c:pt>
                <c:pt idx="75">
                  <c:v>1965</c:v>
                </c:pt>
                <c:pt idx="76">
                  <c:v>1966</c:v>
                </c:pt>
                <c:pt idx="77">
                  <c:v>1966</c:v>
                </c:pt>
                <c:pt idx="78">
                  <c:v>1966</c:v>
                </c:pt>
                <c:pt idx="79">
                  <c:v>1966</c:v>
                </c:pt>
                <c:pt idx="80">
                  <c:v>1967</c:v>
                </c:pt>
                <c:pt idx="81">
                  <c:v>1967</c:v>
                </c:pt>
                <c:pt idx="82">
                  <c:v>1967</c:v>
                </c:pt>
                <c:pt idx="83">
                  <c:v>1967</c:v>
                </c:pt>
                <c:pt idx="84">
                  <c:v>1968</c:v>
                </c:pt>
                <c:pt idx="85">
                  <c:v>1968</c:v>
                </c:pt>
                <c:pt idx="86">
                  <c:v>1968</c:v>
                </c:pt>
                <c:pt idx="87">
                  <c:v>1968</c:v>
                </c:pt>
                <c:pt idx="88">
                  <c:v>1969</c:v>
                </c:pt>
                <c:pt idx="89">
                  <c:v>1969</c:v>
                </c:pt>
                <c:pt idx="90">
                  <c:v>1969</c:v>
                </c:pt>
                <c:pt idx="91">
                  <c:v>1969</c:v>
                </c:pt>
                <c:pt idx="92">
                  <c:v>1970</c:v>
                </c:pt>
                <c:pt idx="93">
                  <c:v>1970</c:v>
                </c:pt>
                <c:pt idx="94">
                  <c:v>1970</c:v>
                </c:pt>
                <c:pt idx="95">
                  <c:v>1970</c:v>
                </c:pt>
                <c:pt idx="96">
                  <c:v>1971</c:v>
                </c:pt>
                <c:pt idx="97">
                  <c:v>1971</c:v>
                </c:pt>
                <c:pt idx="98">
                  <c:v>1971</c:v>
                </c:pt>
                <c:pt idx="99">
                  <c:v>1971</c:v>
                </c:pt>
                <c:pt idx="100">
                  <c:v>1972</c:v>
                </c:pt>
                <c:pt idx="101">
                  <c:v>1972</c:v>
                </c:pt>
                <c:pt idx="102">
                  <c:v>1972</c:v>
                </c:pt>
                <c:pt idx="103">
                  <c:v>1972</c:v>
                </c:pt>
                <c:pt idx="104">
                  <c:v>1973</c:v>
                </c:pt>
                <c:pt idx="105">
                  <c:v>1973</c:v>
                </c:pt>
                <c:pt idx="106">
                  <c:v>1973</c:v>
                </c:pt>
                <c:pt idx="107">
                  <c:v>1973</c:v>
                </c:pt>
                <c:pt idx="108">
                  <c:v>1974</c:v>
                </c:pt>
                <c:pt idx="109">
                  <c:v>1974</c:v>
                </c:pt>
                <c:pt idx="110">
                  <c:v>1974</c:v>
                </c:pt>
                <c:pt idx="111">
                  <c:v>1974</c:v>
                </c:pt>
                <c:pt idx="112">
                  <c:v>1975</c:v>
                </c:pt>
                <c:pt idx="113">
                  <c:v>1975</c:v>
                </c:pt>
                <c:pt idx="114">
                  <c:v>1975</c:v>
                </c:pt>
                <c:pt idx="115">
                  <c:v>1975</c:v>
                </c:pt>
                <c:pt idx="116">
                  <c:v>1976</c:v>
                </c:pt>
                <c:pt idx="117">
                  <c:v>1976</c:v>
                </c:pt>
                <c:pt idx="118">
                  <c:v>1976</c:v>
                </c:pt>
                <c:pt idx="119">
                  <c:v>1976</c:v>
                </c:pt>
                <c:pt idx="120">
                  <c:v>1977</c:v>
                </c:pt>
                <c:pt idx="121">
                  <c:v>1977</c:v>
                </c:pt>
                <c:pt idx="122">
                  <c:v>1977</c:v>
                </c:pt>
                <c:pt idx="123">
                  <c:v>1977</c:v>
                </c:pt>
                <c:pt idx="124">
                  <c:v>1978</c:v>
                </c:pt>
                <c:pt idx="125">
                  <c:v>1978</c:v>
                </c:pt>
                <c:pt idx="126">
                  <c:v>1978</c:v>
                </c:pt>
                <c:pt idx="127">
                  <c:v>1978</c:v>
                </c:pt>
                <c:pt idx="128">
                  <c:v>1979</c:v>
                </c:pt>
                <c:pt idx="129">
                  <c:v>1979</c:v>
                </c:pt>
                <c:pt idx="130">
                  <c:v>1979</c:v>
                </c:pt>
                <c:pt idx="131">
                  <c:v>1979</c:v>
                </c:pt>
                <c:pt idx="132">
                  <c:v>1980</c:v>
                </c:pt>
                <c:pt idx="133">
                  <c:v>1980</c:v>
                </c:pt>
                <c:pt idx="134">
                  <c:v>1980</c:v>
                </c:pt>
                <c:pt idx="135">
                  <c:v>1980</c:v>
                </c:pt>
                <c:pt idx="136">
                  <c:v>1981</c:v>
                </c:pt>
                <c:pt idx="137">
                  <c:v>1981</c:v>
                </c:pt>
                <c:pt idx="138">
                  <c:v>1981</c:v>
                </c:pt>
                <c:pt idx="139">
                  <c:v>1981</c:v>
                </c:pt>
                <c:pt idx="140">
                  <c:v>1982</c:v>
                </c:pt>
                <c:pt idx="141">
                  <c:v>1982</c:v>
                </c:pt>
                <c:pt idx="142">
                  <c:v>1982</c:v>
                </c:pt>
                <c:pt idx="143">
                  <c:v>1982</c:v>
                </c:pt>
                <c:pt idx="144">
                  <c:v>1983</c:v>
                </c:pt>
                <c:pt idx="145">
                  <c:v>1983</c:v>
                </c:pt>
                <c:pt idx="146">
                  <c:v>1983</c:v>
                </c:pt>
                <c:pt idx="147">
                  <c:v>1983</c:v>
                </c:pt>
                <c:pt idx="148">
                  <c:v>1984</c:v>
                </c:pt>
                <c:pt idx="149">
                  <c:v>1984</c:v>
                </c:pt>
                <c:pt idx="150">
                  <c:v>1984</c:v>
                </c:pt>
                <c:pt idx="151">
                  <c:v>1984</c:v>
                </c:pt>
                <c:pt idx="152">
                  <c:v>1985</c:v>
                </c:pt>
                <c:pt idx="153">
                  <c:v>1985</c:v>
                </c:pt>
                <c:pt idx="154">
                  <c:v>1985</c:v>
                </c:pt>
                <c:pt idx="155">
                  <c:v>1985</c:v>
                </c:pt>
                <c:pt idx="156">
                  <c:v>1986</c:v>
                </c:pt>
                <c:pt idx="157">
                  <c:v>1986</c:v>
                </c:pt>
                <c:pt idx="158">
                  <c:v>1986</c:v>
                </c:pt>
                <c:pt idx="159">
                  <c:v>1986</c:v>
                </c:pt>
                <c:pt idx="160">
                  <c:v>1987</c:v>
                </c:pt>
                <c:pt idx="161">
                  <c:v>1987</c:v>
                </c:pt>
                <c:pt idx="162">
                  <c:v>1987</c:v>
                </c:pt>
                <c:pt idx="163">
                  <c:v>1987</c:v>
                </c:pt>
                <c:pt idx="164">
                  <c:v>1988</c:v>
                </c:pt>
                <c:pt idx="165">
                  <c:v>1988</c:v>
                </c:pt>
                <c:pt idx="166">
                  <c:v>1988</c:v>
                </c:pt>
                <c:pt idx="167">
                  <c:v>1988</c:v>
                </c:pt>
                <c:pt idx="168">
                  <c:v>1989</c:v>
                </c:pt>
                <c:pt idx="169">
                  <c:v>1989</c:v>
                </c:pt>
                <c:pt idx="170">
                  <c:v>1989</c:v>
                </c:pt>
                <c:pt idx="171">
                  <c:v>1989</c:v>
                </c:pt>
                <c:pt idx="172">
                  <c:v>1990</c:v>
                </c:pt>
                <c:pt idx="173">
                  <c:v>1990</c:v>
                </c:pt>
                <c:pt idx="174">
                  <c:v>1990</c:v>
                </c:pt>
                <c:pt idx="175">
                  <c:v>1990</c:v>
                </c:pt>
                <c:pt idx="176">
                  <c:v>1991</c:v>
                </c:pt>
                <c:pt idx="177">
                  <c:v>1991</c:v>
                </c:pt>
                <c:pt idx="178">
                  <c:v>1991</c:v>
                </c:pt>
                <c:pt idx="179">
                  <c:v>1991</c:v>
                </c:pt>
                <c:pt idx="180">
                  <c:v>1992</c:v>
                </c:pt>
                <c:pt idx="181">
                  <c:v>1992</c:v>
                </c:pt>
                <c:pt idx="182">
                  <c:v>1992</c:v>
                </c:pt>
                <c:pt idx="183">
                  <c:v>1992</c:v>
                </c:pt>
                <c:pt idx="184">
                  <c:v>1993</c:v>
                </c:pt>
                <c:pt idx="185">
                  <c:v>1993</c:v>
                </c:pt>
                <c:pt idx="186">
                  <c:v>1993</c:v>
                </c:pt>
                <c:pt idx="187">
                  <c:v>1993</c:v>
                </c:pt>
                <c:pt idx="188">
                  <c:v>1994</c:v>
                </c:pt>
                <c:pt idx="189">
                  <c:v>1994</c:v>
                </c:pt>
                <c:pt idx="190">
                  <c:v>1994</c:v>
                </c:pt>
                <c:pt idx="191">
                  <c:v>1994</c:v>
                </c:pt>
                <c:pt idx="192">
                  <c:v>1995</c:v>
                </c:pt>
                <c:pt idx="193">
                  <c:v>1995</c:v>
                </c:pt>
                <c:pt idx="194">
                  <c:v>1995</c:v>
                </c:pt>
                <c:pt idx="195">
                  <c:v>1995</c:v>
                </c:pt>
                <c:pt idx="196">
                  <c:v>1996</c:v>
                </c:pt>
                <c:pt idx="197">
                  <c:v>1996</c:v>
                </c:pt>
                <c:pt idx="198">
                  <c:v>1996</c:v>
                </c:pt>
                <c:pt idx="199">
                  <c:v>1996</c:v>
                </c:pt>
                <c:pt idx="200">
                  <c:v>1997</c:v>
                </c:pt>
                <c:pt idx="201">
                  <c:v>1997</c:v>
                </c:pt>
                <c:pt idx="202">
                  <c:v>1997</c:v>
                </c:pt>
                <c:pt idx="203">
                  <c:v>1997</c:v>
                </c:pt>
                <c:pt idx="204">
                  <c:v>1998</c:v>
                </c:pt>
                <c:pt idx="205">
                  <c:v>1998</c:v>
                </c:pt>
                <c:pt idx="206">
                  <c:v>1998</c:v>
                </c:pt>
                <c:pt idx="207">
                  <c:v>1998</c:v>
                </c:pt>
                <c:pt idx="208">
                  <c:v>1999</c:v>
                </c:pt>
                <c:pt idx="209">
                  <c:v>1999</c:v>
                </c:pt>
                <c:pt idx="210">
                  <c:v>1999</c:v>
                </c:pt>
              </c:numCache>
            </c:numRef>
          </c:cat>
          <c:val>
            <c:numRef>
              <c:f>Calcs!$Q$11:$Q$221</c:f>
              <c:numCache>
                <c:ptCount val="211"/>
                <c:pt idx="0">
                  <c:v>-0.15068469845393717</c:v>
                </c:pt>
                <c:pt idx="1">
                  <c:v>-0.16587237206031824</c:v>
                </c:pt>
                <c:pt idx="2">
                  <c:v>-0.18232694543965444</c:v>
                </c:pt>
                <c:pt idx="3">
                  <c:v>-0.18922655691840917</c:v>
                </c:pt>
                <c:pt idx="4">
                  <c:v>-0.31844779625490904</c:v>
                </c:pt>
                <c:pt idx="5">
                  <c:v>-0.3289566579103528</c:v>
                </c:pt>
                <c:pt idx="6">
                  <c:v>-0.34266601607818536</c:v>
                </c:pt>
                <c:pt idx="7">
                  <c:v>-0.3441453494595207</c:v>
                </c:pt>
                <c:pt idx="8">
                  <c:v>-0.33810311901094214</c:v>
                </c:pt>
                <c:pt idx="9">
                  <c:v>-0.3225431005887035</c:v>
                </c:pt>
                <c:pt idx="10">
                  <c:v>-0.31360554913268246</c:v>
                </c:pt>
                <c:pt idx="11">
                  <c:v>-0.3051191711957393</c:v>
                </c:pt>
                <c:pt idx="12">
                  <c:v>-0.2902717318291631</c:v>
                </c:pt>
                <c:pt idx="13">
                  <c:v>-0.2733710669842685</c:v>
                </c:pt>
                <c:pt idx="14">
                  <c:v>-0.2668505505188752</c:v>
                </c:pt>
                <c:pt idx="15">
                  <c:v>-0.272277914897589</c:v>
                </c:pt>
                <c:pt idx="16">
                  <c:v>-0.2822384794667743</c:v>
                </c:pt>
                <c:pt idx="17">
                  <c:v>-0.2802294370604972</c:v>
                </c:pt>
                <c:pt idx="18">
                  <c:v>-0.26612875383584833</c:v>
                </c:pt>
                <c:pt idx="19">
                  <c:v>-0.25222072532879136</c:v>
                </c:pt>
                <c:pt idx="20">
                  <c:v>-0.2431473224954861</c:v>
                </c:pt>
                <c:pt idx="21">
                  <c:v>-0.21536924334475094</c:v>
                </c:pt>
                <c:pt idx="22">
                  <c:v>-0.24375386069141858</c:v>
                </c:pt>
                <c:pt idx="23">
                  <c:v>-0.2998303335172633</c:v>
                </c:pt>
                <c:pt idx="24">
                  <c:v>-0.31066209533359657</c:v>
                </c:pt>
                <c:pt idx="25">
                  <c:v>-0.36576813845482625</c:v>
                </c:pt>
                <c:pt idx="26">
                  <c:v>-0.397149378230371</c:v>
                </c:pt>
                <c:pt idx="27">
                  <c:v>-0.33528303457940944</c:v>
                </c:pt>
                <c:pt idx="28">
                  <c:v>-0.28210487248878746</c:v>
                </c:pt>
                <c:pt idx="29">
                  <c:v>-0.22853208027047212</c:v>
                </c:pt>
                <c:pt idx="30">
                  <c:v>-0.159933478631339</c:v>
                </c:pt>
                <c:pt idx="31">
                  <c:v>-0.15744606292781738</c:v>
                </c:pt>
                <c:pt idx="32">
                  <c:v>-0.1335600414165915</c:v>
                </c:pt>
                <c:pt idx="33">
                  <c:v>-0.07325751655307855</c:v>
                </c:pt>
                <c:pt idx="34">
                  <c:v>-0.043901356686775084</c:v>
                </c:pt>
                <c:pt idx="35">
                  <c:v>-0.061213559676734475</c:v>
                </c:pt>
                <c:pt idx="36">
                  <c:v>-0.015876880172018493</c:v>
                </c:pt>
                <c:pt idx="37">
                  <c:v>-0.0693552215635489</c:v>
                </c:pt>
                <c:pt idx="38">
                  <c:v>-0.11294185384400324</c:v>
                </c:pt>
                <c:pt idx="39">
                  <c:v>-0.06616448432543687</c:v>
                </c:pt>
                <c:pt idx="40">
                  <c:v>-0.12221486159396999</c:v>
                </c:pt>
                <c:pt idx="41">
                  <c:v>-0.07806390897868998</c:v>
                </c:pt>
                <c:pt idx="42">
                  <c:v>-0.17785809776136208</c:v>
                </c:pt>
                <c:pt idx="43">
                  <c:v>-0.17522410478500494</c:v>
                </c:pt>
                <c:pt idx="44">
                  <c:v>-0.10089922556491993</c:v>
                </c:pt>
                <c:pt idx="45">
                  <c:v>-0.05520382693315662</c:v>
                </c:pt>
                <c:pt idx="46">
                  <c:v>0.031596619342759924</c:v>
                </c:pt>
                <c:pt idx="47">
                  <c:v>0.053869156083990344</c:v>
                </c:pt>
                <c:pt idx="48">
                  <c:v>0.07226464356394624</c:v>
                </c:pt>
                <c:pt idx="49">
                  <c:v>0.09423324382377629</c:v>
                </c:pt>
                <c:pt idx="50">
                  <c:v>0.060742328165821924</c:v>
                </c:pt>
                <c:pt idx="51">
                  <c:v>0.09850967799568022</c:v>
                </c:pt>
                <c:pt idx="52">
                  <c:v>0.02727645851761329</c:v>
                </c:pt>
                <c:pt idx="53">
                  <c:v>0.051736104030553065</c:v>
                </c:pt>
                <c:pt idx="54">
                  <c:v>-0.021037958424588776</c:v>
                </c:pt>
                <c:pt idx="55">
                  <c:v>0.10623760308453845</c:v>
                </c:pt>
                <c:pt idx="56">
                  <c:v>0.23961977651972122</c:v>
                </c:pt>
                <c:pt idx="57">
                  <c:v>0.23262415799627312</c:v>
                </c:pt>
                <c:pt idx="58">
                  <c:v>0.2464182526178451</c:v>
                </c:pt>
                <c:pt idx="59">
                  <c:v>0.27192688176211677</c:v>
                </c:pt>
                <c:pt idx="60">
                  <c:v>0.2389617672045905</c:v>
                </c:pt>
                <c:pt idx="61">
                  <c:v>-0.04653960940578217</c:v>
                </c:pt>
                <c:pt idx="62">
                  <c:v>-0.0030626165137843664</c:v>
                </c:pt>
                <c:pt idx="63">
                  <c:v>0.19981404028963712</c:v>
                </c:pt>
                <c:pt idx="64">
                  <c:v>0.2531935361142805</c:v>
                </c:pt>
                <c:pt idx="65">
                  <c:v>0.29240676048322967</c:v>
                </c:pt>
                <c:pt idx="66">
                  <c:v>0.3212941051099736</c:v>
                </c:pt>
                <c:pt idx="67">
                  <c:v>0.24932937330734872</c:v>
                </c:pt>
                <c:pt idx="68">
                  <c:v>0.31868118013489544</c:v>
                </c:pt>
                <c:pt idx="69">
                  <c:v>0.32928725944691584</c:v>
                </c:pt>
                <c:pt idx="70">
                  <c:v>0.35402902006851367</c:v>
                </c:pt>
                <c:pt idx="71">
                  <c:v>0.36144324614773793</c:v>
                </c:pt>
                <c:pt idx="72">
                  <c:v>0.38392603299730776</c:v>
                </c:pt>
                <c:pt idx="73">
                  <c:v>0.31300035473154986</c:v>
                </c:pt>
                <c:pt idx="74">
                  <c:v>0.3937704021126913</c:v>
                </c:pt>
                <c:pt idx="75">
                  <c:v>0.43783966951603404</c:v>
                </c:pt>
                <c:pt idx="76">
                  <c:v>0.37494088858381835</c:v>
                </c:pt>
                <c:pt idx="77">
                  <c:v>0.2869319844851357</c:v>
                </c:pt>
                <c:pt idx="78">
                  <c:v>0.15040788919086223</c:v>
                </c:pt>
                <c:pt idx="79">
                  <c:v>0.1761590187669968</c:v>
                </c:pt>
                <c:pt idx="80">
                  <c:v>0.3204762912189989</c:v>
                </c:pt>
                <c:pt idx="81">
                  <c:v>0.33580247867815505</c:v>
                </c:pt>
                <c:pt idx="82">
                  <c:v>0.3755455771173628</c:v>
                </c:pt>
                <c:pt idx="83">
                  <c:v>0.3968632897930515</c:v>
                </c:pt>
                <c:pt idx="84">
                  <c:v>0.273000820920712</c:v>
                </c:pt>
                <c:pt idx="85">
                  <c:v>0.3843149472206644</c:v>
                </c:pt>
                <c:pt idx="86">
                  <c:v>0.350075829075158</c:v>
                </c:pt>
                <c:pt idx="87">
                  <c:v>0.5080355198733291</c:v>
                </c:pt>
                <c:pt idx="88">
                  <c:v>0.4152233062541386</c:v>
                </c:pt>
                <c:pt idx="89">
                  <c:v>0.33741926155350743</c:v>
                </c:pt>
                <c:pt idx="90">
                  <c:v>0.26272286101620335</c:v>
                </c:pt>
                <c:pt idx="91">
                  <c:v>0.19603056891692416</c:v>
                </c:pt>
                <c:pt idx="92">
                  <c:v>0.14650640139203164</c:v>
                </c:pt>
                <c:pt idx="93">
                  <c:v>-0.06326244139736437</c:v>
                </c:pt>
                <c:pt idx="94">
                  <c:v>0.05268781126854538</c:v>
                </c:pt>
                <c:pt idx="95">
                  <c:v>0.1348542016897527</c:v>
                </c:pt>
                <c:pt idx="96">
                  <c:v>0.22418425468459868</c:v>
                </c:pt>
                <c:pt idx="97">
                  <c:v>0.19827085765322838</c:v>
                </c:pt>
                <c:pt idx="98">
                  <c:v>0.1654553101765912</c:v>
                </c:pt>
                <c:pt idx="99">
                  <c:v>0.22316968961660932</c:v>
                </c:pt>
                <c:pt idx="100">
                  <c:v>0.2683352019961245</c:v>
                </c:pt>
                <c:pt idx="101">
                  <c:v>0.24228942571596046</c:v>
                </c:pt>
                <c:pt idx="102">
                  <c:v>0.22268859503833616</c:v>
                </c:pt>
                <c:pt idx="103">
                  <c:v>0.37482159632814693</c:v>
                </c:pt>
                <c:pt idx="104">
                  <c:v>0.26946293722425185</c:v>
                </c:pt>
                <c:pt idx="105">
                  <c:v>0.1435291905273317</c:v>
                </c:pt>
                <c:pt idx="106">
                  <c:v>0.18089819811823027</c:v>
                </c:pt>
                <c:pt idx="107">
                  <c:v>-0.014637257656103353</c:v>
                </c:pt>
                <c:pt idx="108">
                  <c:v>-0.03185183385873935</c:v>
                </c:pt>
                <c:pt idx="109">
                  <c:v>-0.14631990176579057</c:v>
                </c:pt>
                <c:pt idx="110">
                  <c:v>-0.34058295341511746</c:v>
                </c:pt>
                <c:pt idx="111">
                  <c:v>-0.38376621795506716</c:v>
                </c:pt>
                <c:pt idx="112">
                  <c:v>-0.3455683175038452</c:v>
                </c:pt>
                <c:pt idx="113">
                  <c:v>-0.10227893884405281</c:v>
                </c:pt>
                <c:pt idx="114">
                  <c:v>-0.17976939440633777</c:v>
                </c:pt>
                <c:pt idx="115">
                  <c:v>-0.1571308829553678</c:v>
                </c:pt>
                <c:pt idx="116">
                  <c:v>-0.08014333684365849</c:v>
                </c:pt>
                <c:pt idx="117">
                  <c:v>-0.09442887397145694</c:v>
                </c:pt>
                <c:pt idx="118">
                  <c:v>-0.10366179239685203</c:v>
                </c:pt>
                <c:pt idx="119">
                  <c:v>-0.10279217980042532</c:v>
                </c:pt>
                <c:pt idx="120">
                  <c:v>-0.15987371287214203</c:v>
                </c:pt>
                <c:pt idx="121">
                  <c:v>-0.1550631003588151</c:v>
                </c:pt>
                <c:pt idx="122">
                  <c:v>-0.20842405333533742</c:v>
                </c:pt>
                <c:pt idx="123">
                  <c:v>-0.23895393858578606</c:v>
                </c:pt>
                <c:pt idx="124">
                  <c:v>-0.28746630605170176</c:v>
                </c:pt>
                <c:pt idx="125">
                  <c:v>-0.26807563490898134</c:v>
                </c:pt>
                <c:pt idx="126">
                  <c:v>-0.2529249088763218</c:v>
                </c:pt>
                <c:pt idx="127">
                  <c:v>-0.2951955087856477</c:v>
                </c:pt>
                <c:pt idx="128">
                  <c:v>-0.28648547541294067</c:v>
                </c:pt>
                <c:pt idx="129">
                  <c:v>-0.3031700568136698</c:v>
                </c:pt>
                <c:pt idx="130">
                  <c:v>-0.2826922620084885</c:v>
                </c:pt>
                <c:pt idx="131">
                  <c:v>-0.2940032017875768</c:v>
                </c:pt>
                <c:pt idx="132">
                  <c:v>-0.3502595600744729</c:v>
                </c:pt>
                <c:pt idx="133">
                  <c:v>-0.3078336063683267</c:v>
                </c:pt>
                <c:pt idx="134">
                  <c:v>-0.25668674680846726</c:v>
                </c:pt>
                <c:pt idx="135">
                  <c:v>-0.22470612653539457</c:v>
                </c:pt>
                <c:pt idx="136">
                  <c:v>-0.256131589392235</c:v>
                </c:pt>
                <c:pt idx="137">
                  <c:v>-0.28965758364046434</c:v>
                </c:pt>
                <c:pt idx="138">
                  <c:v>-0.3758174109620027</c:v>
                </c:pt>
                <c:pt idx="139">
                  <c:v>-0.34445747780187685</c:v>
                </c:pt>
                <c:pt idx="140">
                  <c:v>-0.39826864483151836</c:v>
                </c:pt>
                <c:pt idx="141">
                  <c:v>-0.3923678466505468</c:v>
                </c:pt>
                <c:pt idx="142">
                  <c:v>-0.35068359304820484</c:v>
                </c:pt>
                <c:pt idx="143">
                  <c:v>-0.250742955066417</c:v>
                </c:pt>
                <c:pt idx="144">
                  <c:v>-0.19390748100908273</c:v>
                </c:pt>
                <c:pt idx="145">
                  <c:v>-0.12686854020301208</c:v>
                </c:pt>
                <c:pt idx="146">
                  <c:v>-0.16145930284968046</c:v>
                </c:pt>
                <c:pt idx="147">
                  <c:v>-0.19476105603189464</c:v>
                </c:pt>
                <c:pt idx="148">
                  <c:v>-0.24190577459432017</c:v>
                </c:pt>
                <c:pt idx="149">
                  <c:v>-0.2753498375586255</c:v>
                </c:pt>
                <c:pt idx="150">
                  <c:v>-0.2572549143729611</c:v>
                </c:pt>
                <c:pt idx="151">
                  <c:v>-0.25777080108325057</c:v>
                </c:pt>
                <c:pt idx="152">
                  <c:v>-0.21750122186864096</c:v>
                </c:pt>
                <c:pt idx="153">
                  <c:v>-0.18676303380386927</c:v>
                </c:pt>
                <c:pt idx="154">
                  <c:v>-0.20807989720273945</c:v>
                </c:pt>
                <c:pt idx="155">
                  <c:v>-0.120209308135797</c:v>
                </c:pt>
                <c:pt idx="156">
                  <c:v>-0.03829189692901602</c:v>
                </c:pt>
                <c:pt idx="157">
                  <c:v>-0.002883392994219025</c:v>
                </c:pt>
                <c:pt idx="158">
                  <c:v>-0.0818236845616952</c:v>
                </c:pt>
                <c:pt idx="159">
                  <c:v>-0.01374347271748444</c:v>
                </c:pt>
                <c:pt idx="160">
                  <c:v>0.12611312892509652</c:v>
                </c:pt>
                <c:pt idx="161">
                  <c:v>0.11503540422744507</c:v>
                </c:pt>
                <c:pt idx="162">
                  <c:v>0.1492374258065503</c:v>
                </c:pt>
                <c:pt idx="163">
                  <c:v>-0.082048412491867</c:v>
                </c:pt>
                <c:pt idx="164">
                  <c:v>-0.02466607054147829</c:v>
                </c:pt>
                <c:pt idx="165">
                  <c:v>-0.005847564110059045</c:v>
                </c:pt>
                <c:pt idx="166">
                  <c:v>-0.034722966830857294</c:v>
                </c:pt>
                <c:pt idx="167">
                  <c:v>-0.017807118450066994</c:v>
                </c:pt>
                <c:pt idx="168">
                  <c:v>-0.004211446425613441</c:v>
                </c:pt>
                <c:pt idx="169">
                  <c:v>0.03725602367225256</c:v>
                </c:pt>
                <c:pt idx="170">
                  <c:v>0.10282126685996906</c:v>
                </c:pt>
                <c:pt idx="171">
                  <c:v>0.11231941099258025</c:v>
                </c:pt>
                <c:pt idx="172">
                  <c:v>0.07713540995964485</c:v>
                </c:pt>
                <c:pt idx="173">
                  <c:v>0.10444390831759898</c:v>
                </c:pt>
                <c:pt idx="174">
                  <c:v>-0.0293219129754253</c:v>
                </c:pt>
                <c:pt idx="175">
                  <c:v>0.044288609893006425</c:v>
                </c:pt>
                <c:pt idx="176">
                  <c:v>0.14936365580851185</c:v>
                </c:pt>
                <c:pt idx="177">
                  <c:v>0.1408465257362197</c:v>
                </c:pt>
                <c:pt idx="178">
                  <c:v>0.18181856477254743</c:v>
                </c:pt>
                <c:pt idx="179">
                  <c:v>0.29730269419320265</c:v>
                </c:pt>
                <c:pt idx="180">
                  <c:v>0.27303018102726084</c:v>
                </c:pt>
                <c:pt idx="181">
                  <c:v>0.28095826119288114</c:v>
                </c:pt>
                <c:pt idx="182">
                  <c:v>0.30375405625496876</c:v>
                </c:pt>
                <c:pt idx="183">
                  <c:v>0.3887757621761807</c:v>
                </c:pt>
                <c:pt idx="184">
                  <c:v>0.40012463462713943</c:v>
                </c:pt>
                <c:pt idx="185">
                  <c:v>0.40143488550079387</c:v>
                </c:pt>
                <c:pt idx="186">
                  <c:v>0.4111631463469112</c:v>
                </c:pt>
                <c:pt idx="187">
                  <c:v>0.4463551551474443</c:v>
                </c:pt>
                <c:pt idx="188">
                  <c:v>0.3658863546378335</c:v>
                </c:pt>
                <c:pt idx="189">
                  <c:v>0.31158451166152146</c:v>
                </c:pt>
                <c:pt idx="190">
                  <c:v>0.34509432344949387</c:v>
                </c:pt>
                <c:pt idx="191">
                  <c:v>0.3109081067795636</c:v>
                </c:pt>
                <c:pt idx="192">
                  <c:v>0.36109197318333974</c:v>
                </c:pt>
                <c:pt idx="193">
                  <c:v>0.4397962988761577</c:v>
                </c:pt>
                <c:pt idx="194">
                  <c:v>0.5110191112265932</c:v>
                </c:pt>
                <c:pt idx="195">
                  <c:v>0.5674206970839961</c:v>
                </c:pt>
                <c:pt idx="196">
                  <c:v>0.6047711192905532</c:v>
                </c:pt>
                <c:pt idx="197">
                  <c:v>0.6404085403958646</c:v>
                </c:pt>
                <c:pt idx="198">
                  <c:v>0.6243038378363639</c:v>
                </c:pt>
                <c:pt idx="199">
                  <c:v>0.7227083264281786</c:v>
                </c:pt>
                <c:pt idx="200">
                  <c:v>0.6874684152544768</c:v>
                </c:pt>
                <c:pt idx="201">
                  <c:v>0.8907982221908566</c:v>
                </c:pt>
                <c:pt idx="202">
                  <c:v>1.0283507200811606</c:v>
                </c:pt>
                <c:pt idx="203">
                  <c:v>1.024134196050861</c:v>
                </c:pt>
                <c:pt idx="204">
                  <c:v>1.2423867736705287</c:v>
                </c:pt>
                <c:pt idx="205">
                  <c:v>1.243272997079579</c:v>
                </c:pt>
                <c:pt idx="206">
                  <c:v>0.981657668679317</c:v>
                </c:pt>
                <c:pt idx="207">
                  <c:v>1.2884615953994127</c:v>
                </c:pt>
                <c:pt idx="208">
                  <c:v>1.3177019834620962</c:v>
                </c:pt>
                <c:pt idx="209">
                  <c:v>1.4380540735003557</c:v>
                </c:pt>
                <c:pt idx="210">
                  <c:v>1.2640803025369887</c:v>
                </c:pt>
              </c:numCache>
            </c:numRef>
          </c:val>
          <c:smooth val="0"/>
        </c:ser>
        <c:ser>
          <c:idx val="1"/>
          <c:order val="1"/>
          <c:tx>
            <c:v>PDV of Earnings Discrepancy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Calcs!$U$11:$U$221</c:f>
              <c:numCache>
                <c:ptCount val="211"/>
                <c:pt idx="0">
                  <c:v>1947</c:v>
                </c:pt>
                <c:pt idx="1">
                  <c:v>1947</c:v>
                </c:pt>
                <c:pt idx="2">
                  <c:v>1947</c:v>
                </c:pt>
                <c:pt idx="3">
                  <c:v>1947</c:v>
                </c:pt>
                <c:pt idx="4">
                  <c:v>1948</c:v>
                </c:pt>
                <c:pt idx="5">
                  <c:v>1948</c:v>
                </c:pt>
                <c:pt idx="6">
                  <c:v>1948</c:v>
                </c:pt>
                <c:pt idx="7">
                  <c:v>1948</c:v>
                </c:pt>
                <c:pt idx="8">
                  <c:v>1949</c:v>
                </c:pt>
                <c:pt idx="9">
                  <c:v>1949</c:v>
                </c:pt>
                <c:pt idx="10">
                  <c:v>1949</c:v>
                </c:pt>
                <c:pt idx="11">
                  <c:v>1949</c:v>
                </c:pt>
                <c:pt idx="12">
                  <c:v>1950</c:v>
                </c:pt>
                <c:pt idx="13">
                  <c:v>1950</c:v>
                </c:pt>
                <c:pt idx="14">
                  <c:v>1950</c:v>
                </c:pt>
                <c:pt idx="15">
                  <c:v>1950</c:v>
                </c:pt>
                <c:pt idx="16">
                  <c:v>1951</c:v>
                </c:pt>
                <c:pt idx="17">
                  <c:v>1951</c:v>
                </c:pt>
                <c:pt idx="18">
                  <c:v>1951</c:v>
                </c:pt>
                <c:pt idx="19">
                  <c:v>1951</c:v>
                </c:pt>
                <c:pt idx="20">
                  <c:v>1952</c:v>
                </c:pt>
                <c:pt idx="21">
                  <c:v>1952</c:v>
                </c:pt>
                <c:pt idx="22">
                  <c:v>1952</c:v>
                </c:pt>
                <c:pt idx="23">
                  <c:v>1952</c:v>
                </c:pt>
                <c:pt idx="24">
                  <c:v>1953</c:v>
                </c:pt>
                <c:pt idx="25">
                  <c:v>1953</c:v>
                </c:pt>
                <c:pt idx="26">
                  <c:v>1953</c:v>
                </c:pt>
                <c:pt idx="27">
                  <c:v>1953</c:v>
                </c:pt>
                <c:pt idx="28">
                  <c:v>1954</c:v>
                </c:pt>
                <c:pt idx="29">
                  <c:v>1954</c:v>
                </c:pt>
                <c:pt idx="30">
                  <c:v>1954</c:v>
                </c:pt>
                <c:pt idx="31">
                  <c:v>1954</c:v>
                </c:pt>
                <c:pt idx="32">
                  <c:v>1955</c:v>
                </c:pt>
                <c:pt idx="33">
                  <c:v>1955</c:v>
                </c:pt>
                <c:pt idx="34">
                  <c:v>1955</c:v>
                </c:pt>
                <c:pt idx="35">
                  <c:v>1955</c:v>
                </c:pt>
                <c:pt idx="36">
                  <c:v>1956</c:v>
                </c:pt>
                <c:pt idx="37">
                  <c:v>1956</c:v>
                </c:pt>
                <c:pt idx="38">
                  <c:v>1956</c:v>
                </c:pt>
                <c:pt idx="39">
                  <c:v>1956</c:v>
                </c:pt>
                <c:pt idx="40">
                  <c:v>1957</c:v>
                </c:pt>
                <c:pt idx="41">
                  <c:v>1957</c:v>
                </c:pt>
                <c:pt idx="42">
                  <c:v>1957</c:v>
                </c:pt>
                <c:pt idx="43">
                  <c:v>1957</c:v>
                </c:pt>
                <c:pt idx="44">
                  <c:v>1958</c:v>
                </c:pt>
                <c:pt idx="45">
                  <c:v>1958</c:v>
                </c:pt>
                <c:pt idx="46">
                  <c:v>1958</c:v>
                </c:pt>
                <c:pt idx="47">
                  <c:v>1958</c:v>
                </c:pt>
                <c:pt idx="48">
                  <c:v>1959</c:v>
                </c:pt>
                <c:pt idx="49">
                  <c:v>1959</c:v>
                </c:pt>
                <c:pt idx="50">
                  <c:v>1959</c:v>
                </c:pt>
                <c:pt idx="51">
                  <c:v>1959</c:v>
                </c:pt>
                <c:pt idx="52">
                  <c:v>1960</c:v>
                </c:pt>
                <c:pt idx="53">
                  <c:v>1960</c:v>
                </c:pt>
                <c:pt idx="54">
                  <c:v>1960</c:v>
                </c:pt>
                <c:pt idx="55">
                  <c:v>1960</c:v>
                </c:pt>
                <c:pt idx="56">
                  <c:v>1961</c:v>
                </c:pt>
                <c:pt idx="57">
                  <c:v>1961</c:v>
                </c:pt>
                <c:pt idx="58">
                  <c:v>1961</c:v>
                </c:pt>
                <c:pt idx="59">
                  <c:v>1961</c:v>
                </c:pt>
                <c:pt idx="60">
                  <c:v>1962</c:v>
                </c:pt>
                <c:pt idx="61">
                  <c:v>1962</c:v>
                </c:pt>
                <c:pt idx="62">
                  <c:v>1962</c:v>
                </c:pt>
                <c:pt idx="63">
                  <c:v>1962</c:v>
                </c:pt>
                <c:pt idx="64">
                  <c:v>1963</c:v>
                </c:pt>
                <c:pt idx="65">
                  <c:v>1963</c:v>
                </c:pt>
                <c:pt idx="66">
                  <c:v>1963</c:v>
                </c:pt>
                <c:pt idx="67">
                  <c:v>1963</c:v>
                </c:pt>
                <c:pt idx="68">
                  <c:v>1964</c:v>
                </c:pt>
                <c:pt idx="69">
                  <c:v>1964</c:v>
                </c:pt>
                <c:pt idx="70">
                  <c:v>1964</c:v>
                </c:pt>
                <c:pt idx="71">
                  <c:v>1964</c:v>
                </c:pt>
                <c:pt idx="72">
                  <c:v>1965</c:v>
                </c:pt>
                <c:pt idx="73">
                  <c:v>1965</c:v>
                </c:pt>
                <c:pt idx="74">
                  <c:v>1965</c:v>
                </c:pt>
                <c:pt idx="75">
                  <c:v>1965</c:v>
                </c:pt>
                <c:pt idx="76">
                  <c:v>1966</c:v>
                </c:pt>
                <c:pt idx="77">
                  <c:v>1966</c:v>
                </c:pt>
                <c:pt idx="78">
                  <c:v>1966</c:v>
                </c:pt>
                <c:pt idx="79">
                  <c:v>1966</c:v>
                </c:pt>
                <c:pt idx="80">
                  <c:v>1967</c:v>
                </c:pt>
                <c:pt idx="81">
                  <c:v>1967</c:v>
                </c:pt>
                <c:pt idx="82">
                  <c:v>1967</c:v>
                </c:pt>
                <c:pt idx="83">
                  <c:v>1967</c:v>
                </c:pt>
                <c:pt idx="84">
                  <c:v>1968</c:v>
                </c:pt>
                <c:pt idx="85">
                  <c:v>1968</c:v>
                </c:pt>
                <c:pt idx="86">
                  <c:v>1968</c:v>
                </c:pt>
                <c:pt idx="87">
                  <c:v>1968</c:v>
                </c:pt>
                <c:pt idx="88">
                  <c:v>1969</c:v>
                </c:pt>
                <c:pt idx="89">
                  <c:v>1969</c:v>
                </c:pt>
                <c:pt idx="90">
                  <c:v>1969</c:v>
                </c:pt>
                <c:pt idx="91">
                  <c:v>1969</c:v>
                </c:pt>
                <c:pt idx="92">
                  <c:v>1970</c:v>
                </c:pt>
                <c:pt idx="93">
                  <c:v>1970</c:v>
                </c:pt>
                <c:pt idx="94">
                  <c:v>1970</c:v>
                </c:pt>
                <c:pt idx="95">
                  <c:v>1970</c:v>
                </c:pt>
                <c:pt idx="96">
                  <c:v>1971</c:v>
                </c:pt>
                <c:pt idx="97">
                  <c:v>1971</c:v>
                </c:pt>
                <c:pt idx="98">
                  <c:v>1971</c:v>
                </c:pt>
                <c:pt idx="99">
                  <c:v>1971</c:v>
                </c:pt>
                <c:pt idx="100">
                  <c:v>1972</c:v>
                </c:pt>
                <c:pt idx="101">
                  <c:v>1972</c:v>
                </c:pt>
                <c:pt idx="102">
                  <c:v>1972</c:v>
                </c:pt>
                <c:pt idx="103">
                  <c:v>1972</c:v>
                </c:pt>
                <c:pt idx="104">
                  <c:v>1973</c:v>
                </c:pt>
                <c:pt idx="105">
                  <c:v>1973</c:v>
                </c:pt>
                <c:pt idx="106">
                  <c:v>1973</c:v>
                </c:pt>
                <c:pt idx="107">
                  <c:v>1973</c:v>
                </c:pt>
                <c:pt idx="108">
                  <c:v>1974</c:v>
                </c:pt>
                <c:pt idx="109">
                  <c:v>1974</c:v>
                </c:pt>
                <c:pt idx="110">
                  <c:v>1974</c:v>
                </c:pt>
                <c:pt idx="111">
                  <c:v>1974</c:v>
                </c:pt>
                <c:pt idx="112">
                  <c:v>1975</c:v>
                </c:pt>
                <c:pt idx="113">
                  <c:v>1975</c:v>
                </c:pt>
                <c:pt idx="114">
                  <c:v>1975</c:v>
                </c:pt>
                <c:pt idx="115">
                  <c:v>1975</c:v>
                </c:pt>
                <c:pt idx="116">
                  <c:v>1976</c:v>
                </c:pt>
                <c:pt idx="117">
                  <c:v>1976</c:v>
                </c:pt>
                <c:pt idx="118">
                  <c:v>1976</c:v>
                </c:pt>
                <c:pt idx="119">
                  <c:v>1976</c:v>
                </c:pt>
                <c:pt idx="120">
                  <c:v>1977</c:v>
                </c:pt>
                <c:pt idx="121">
                  <c:v>1977</c:v>
                </c:pt>
                <c:pt idx="122">
                  <c:v>1977</c:v>
                </c:pt>
                <c:pt idx="123">
                  <c:v>1977</c:v>
                </c:pt>
                <c:pt idx="124">
                  <c:v>1978</c:v>
                </c:pt>
                <c:pt idx="125">
                  <c:v>1978</c:v>
                </c:pt>
                <c:pt idx="126">
                  <c:v>1978</c:v>
                </c:pt>
                <c:pt idx="127">
                  <c:v>1978</c:v>
                </c:pt>
                <c:pt idx="128">
                  <c:v>1979</c:v>
                </c:pt>
                <c:pt idx="129">
                  <c:v>1979</c:v>
                </c:pt>
                <c:pt idx="130">
                  <c:v>1979</c:v>
                </c:pt>
                <c:pt idx="131">
                  <c:v>1979</c:v>
                </c:pt>
                <c:pt idx="132">
                  <c:v>1980</c:v>
                </c:pt>
                <c:pt idx="133">
                  <c:v>1980</c:v>
                </c:pt>
                <c:pt idx="134">
                  <c:v>1980</c:v>
                </c:pt>
                <c:pt idx="135">
                  <c:v>1980</c:v>
                </c:pt>
                <c:pt idx="136">
                  <c:v>1981</c:v>
                </c:pt>
                <c:pt idx="137">
                  <c:v>1981</c:v>
                </c:pt>
                <c:pt idx="138">
                  <c:v>1981</c:v>
                </c:pt>
                <c:pt idx="139">
                  <c:v>1981</c:v>
                </c:pt>
                <c:pt idx="140">
                  <c:v>1982</c:v>
                </c:pt>
                <c:pt idx="141">
                  <c:v>1982</c:v>
                </c:pt>
                <c:pt idx="142">
                  <c:v>1982</c:v>
                </c:pt>
                <c:pt idx="143">
                  <c:v>1982</c:v>
                </c:pt>
                <c:pt idx="144">
                  <c:v>1983</c:v>
                </c:pt>
                <c:pt idx="145">
                  <c:v>1983</c:v>
                </c:pt>
                <c:pt idx="146">
                  <c:v>1983</c:v>
                </c:pt>
                <c:pt idx="147">
                  <c:v>1983</c:v>
                </c:pt>
                <c:pt idx="148">
                  <c:v>1984</c:v>
                </c:pt>
                <c:pt idx="149">
                  <c:v>1984</c:v>
                </c:pt>
                <c:pt idx="150">
                  <c:v>1984</c:v>
                </c:pt>
                <c:pt idx="151">
                  <c:v>1984</c:v>
                </c:pt>
                <c:pt idx="152">
                  <c:v>1985</c:v>
                </c:pt>
                <c:pt idx="153">
                  <c:v>1985</c:v>
                </c:pt>
                <c:pt idx="154">
                  <c:v>1985</c:v>
                </c:pt>
                <c:pt idx="155">
                  <c:v>1985</c:v>
                </c:pt>
                <c:pt idx="156">
                  <c:v>1986</c:v>
                </c:pt>
                <c:pt idx="157">
                  <c:v>1986</c:v>
                </c:pt>
                <c:pt idx="158">
                  <c:v>1986</c:v>
                </c:pt>
                <c:pt idx="159">
                  <c:v>1986</c:v>
                </c:pt>
                <c:pt idx="160">
                  <c:v>1987</c:v>
                </c:pt>
                <c:pt idx="161">
                  <c:v>1987</c:v>
                </c:pt>
                <c:pt idx="162">
                  <c:v>1987</c:v>
                </c:pt>
                <c:pt idx="163">
                  <c:v>1987</c:v>
                </c:pt>
                <c:pt idx="164">
                  <c:v>1988</c:v>
                </c:pt>
                <c:pt idx="165">
                  <c:v>1988</c:v>
                </c:pt>
                <c:pt idx="166">
                  <c:v>1988</c:v>
                </c:pt>
                <c:pt idx="167">
                  <c:v>1988</c:v>
                </c:pt>
                <c:pt idx="168">
                  <c:v>1989</c:v>
                </c:pt>
                <c:pt idx="169">
                  <c:v>1989</c:v>
                </c:pt>
                <c:pt idx="170">
                  <c:v>1989</c:v>
                </c:pt>
                <c:pt idx="171">
                  <c:v>1989</c:v>
                </c:pt>
                <c:pt idx="172">
                  <c:v>1990</c:v>
                </c:pt>
                <c:pt idx="173">
                  <c:v>1990</c:v>
                </c:pt>
                <c:pt idx="174">
                  <c:v>1990</c:v>
                </c:pt>
                <c:pt idx="175">
                  <c:v>1990</c:v>
                </c:pt>
                <c:pt idx="176">
                  <c:v>1991</c:v>
                </c:pt>
                <c:pt idx="177">
                  <c:v>1991</c:v>
                </c:pt>
                <c:pt idx="178">
                  <c:v>1991</c:v>
                </c:pt>
                <c:pt idx="179">
                  <c:v>1991</c:v>
                </c:pt>
                <c:pt idx="180">
                  <c:v>1992</c:v>
                </c:pt>
                <c:pt idx="181">
                  <c:v>1992</c:v>
                </c:pt>
                <c:pt idx="182">
                  <c:v>1992</c:v>
                </c:pt>
                <c:pt idx="183">
                  <c:v>1992</c:v>
                </c:pt>
                <c:pt idx="184">
                  <c:v>1993</c:v>
                </c:pt>
                <c:pt idx="185">
                  <c:v>1993</c:v>
                </c:pt>
                <c:pt idx="186">
                  <c:v>1993</c:v>
                </c:pt>
                <c:pt idx="187">
                  <c:v>1993</c:v>
                </c:pt>
                <c:pt idx="188">
                  <c:v>1994</c:v>
                </c:pt>
                <c:pt idx="189">
                  <c:v>1994</c:v>
                </c:pt>
                <c:pt idx="190">
                  <c:v>1994</c:v>
                </c:pt>
                <c:pt idx="191">
                  <c:v>1994</c:v>
                </c:pt>
                <c:pt idx="192">
                  <c:v>1995</c:v>
                </c:pt>
                <c:pt idx="193">
                  <c:v>1995</c:v>
                </c:pt>
                <c:pt idx="194">
                  <c:v>1995</c:v>
                </c:pt>
                <c:pt idx="195">
                  <c:v>1995</c:v>
                </c:pt>
                <c:pt idx="196">
                  <c:v>1996</c:v>
                </c:pt>
                <c:pt idx="197">
                  <c:v>1996</c:v>
                </c:pt>
                <c:pt idx="198">
                  <c:v>1996</c:v>
                </c:pt>
                <c:pt idx="199">
                  <c:v>1996</c:v>
                </c:pt>
                <c:pt idx="200">
                  <c:v>1997</c:v>
                </c:pt>
                <c:pt idx="201">
                  <c:v>1997</c:v>
                </c:pt>
                <c:pt idx="202">
                  <c:v>1997</c:v>
                </c:pt>
                <c:pt idx="203">
                  <c:v>1997</c:v>
                </c:pt>
                <c:pt idx="204">
                  <c:v>1998</c:v>
                </c:pt>
                <c:pt idx="205">
                  <c:v>1998</c:v>
                </c:pt>
                <c:pt idx="206">
                  <c:v>1998</c:v>
                </c:pt>
                <c:pt idx="207">
                  <c:v>1998</c:v>
                </c:pt>
                <c:pt idx="208">
                  <c:v>1999</c:v>
                </c:pt>
                <c:pt idx="209">
                  <c:v>1999</c:v>
                </c:pt>
                <c:pt idx="210">
                  <c:v>1999</c:v>
                </c:pt>
              </c:numCache>
            </c:numRef>
          </c:cat>
          <c:val>
            <c:numRef>
              <c:f>Calcs!$R$11:$R$221</c:f>
              <c:numCache>
                <c:ptCount val="211"/>
                <c:pt idx="0">
                  <c:v>0.04996961063824365</c:v>
                </c:pt>
                <c:pt idx="1">
                  <c:v>0.04996961063824365</c:v>
                </c:pt>
                <c:pt idx="2">
                  <c:v>0.04996961063824365</c:v>
                </c:pt>
                <c:pt idx="3">
                  <c:v>0.04996961063824365</c:v>
                </c:pt>
                <c:pt idx="4">
                  <c:v>0.08813959472101236</c:v>
                </c:pt>
                <c:pt idx="5">
                  <c:v>0.08813959472101236</c:v>
                </c:pt>
                <c:pt idx="6">
                  <c:v>0.08813959472101236</c:v>
                </c:pt>
                <c:pt idx="7">
                  <c:v>0.08813959472101236</c:v>
                </c:pt>
                <c:pt idx="8">
                  <c:v>-0.0030404872258031016</c:v>
                </c:pt>
                <c:pt idx="9">
                  <c:v>-0.0030404872258031016</c:v>
                </c:pt>
                <c:pt idx="10">
                  <c:v>-0.0030404872258031016</c:v>
                </c:pt>
                <c:pt idx="11">
                  <c:v>-0.0030404872258031016</c:v>
                </c:pt>
                <c:pt idx="12">
                  <c:v>0.04047453546180482</c:v>
                </c:pt>
                <c:pt idx="13">
                  <c:v>0.04047453546180482</c:v>
                </c:pt>
                <c:pt idx="14">
                  <c:v>0.04047453546180482</c:v>
                </c:pt>
                <c:pt idx="15">
                  <c:v>0.04047453546180482</c:v>
                </c:pt>
                <c:pt idx="16">
                  <c:v>0.01383903729366514</c:v>
                </c:pt>
                <c:pt idx="17">
                  <c:v>0.01383903729366514</c:v>
                </c:pt>
                <c:pt idx="18">
                  <c:v>0.01383903729366514</c:v>
                </c:pt>
                <c:pt idx="19">
                  <c:v>0.01383903729366514</c:v>
                </c:pt>
                <c:pt idx="20">
                  <c:v>-0.009542504438300055</c:v>
                </c:pt>
                <c:pt idx="21">
                  <c:v>-0.009542504438300055</c:v>
                </c:pt>
                <c:pt idx="22">
                  <c:v>-0.009542504438300055</c:v>
                </c:pt>
                <c:pt idx="23">
                  <c:v>-0.009542504438300055</c:v>
                </c:pt>
                <c:pt idx="24">
                  <c:v>-0.022074013931304294</c:v>
                </c:pt>
                <c:pt idx="25">
                  <c:v>-0.022074013931304294</c:v>
                </c:pt>
                <c:pt idx="26">
                  <c:v>-0.022074013931304294</c:v>
                </c:pt>
                <c:pt idx="27">
                  <c:v>-0.022074013931304294</c:v>
                </c:pt>
                <c:pt idx="28">
                  <c:v>-0.01710044316916476</c:v>
                </c:pt>
                <c:pt idx="29">
                  <c:v>-0.01710044316916476</c:v>
                </c:pt>
                <c:pt idx="30">
                  <c:v>-0.01710044316916476</c:v>
                </c:pt>
                <c:pt idx="31">
                  <c:v>-0.01710044316916476</c:v>
                </c:pt>
                <c:pt idx="32">
                  <c:v>0.029645591016592778</c:v>
                </c:pt>
                <c:pt idx="33">
                  <c:v>0.029645591016592778</c:v>
                </c:pt>
                <c:pt idx="34">
                  <c:v>0.029645591016592778</c:v>
                </c:pt>
                <c:pt idx="35">
                  <c:v>0.029645591016592778</c:v>
                </c:pt>
                <c:pt idx="36">
                  <c:v>-0.01589255210176849</c:v>
                </c:pt>
                <c:pt idx="37">
                  <c:v>-0.01589255210176849</c:v>
                </c:pt>
                <c:pt idx="38">
                  <c:v>-0.01589255210176849</c:v>
                </c:pt>
                <c:pt idx="39">
                  <c:v>-0.01589255210176849</c:v>
                </c:pt>
                <c:pt idx="40">
                  <c:v>-0.03276422120392514</c:v>
                </c:pt>
                <c:pt idx="41">
                  <c:v>-0.03276422120392514</c:v>
                </c:pt>
                <c:pt idx="42">
                  <c:v>-0.03276422120392514</c:v>
                </c:pt>
                <c:pt idx="43">
                  <c:v>-0.03276422120392514</c:v>
                </c:pt>
                <c:pt idx="44">
                  <c:v>-0.052759727227003984</c:v>
                </c:pt>
                <c:pt idx="45">
                  <c:v>-0.052759727227003984</c:v>
                </c:pt>
                <c:pt idx="46">
                  <c:v>-0.052759727227003984</c:v>
                </c:pt>
                <c:pt idx="47">
                  <c:v>-0.052759727227003984</c:v>
                </c:pt>
                <c:pt idx="48">
                  <c:v>-0.019014700245794706</c:v>
                </c:pt>
                <c:pt idx="49">
                  <c:v>-0.019014700245794706</c:v>
                </c:pt>
                <c:pt idx="50">
                  <c:v>-0.019014700245794706</c:v>
                </c:pt>
                <c:pt idx="51">
                  <c:v>-0.019014700245794706</c:v>
                </c:pt>
                <c:pt idx="52">
                  <c:v>-0.03345504036317917</c:v>
                </c:pt>
                <c:pt idx="53">
                  <c:v>-0.03345504036317917</c:v>
                </c:pt>
                <c:pt idx="54">
                  <c:v>-0.03345504036317917</c:v>
                </c:pt>
                <c:pt idx="55">
                  <c:v>-0.03345504036317917</c:v>
                </c:pt>
                <c:pt idx="56">
                  <c:v>-0.03729863817849328</c:v>
                </c:pt>
                <c:pt idx="57">
                  <c:v>-0.03729863817849328</c:v>
                </c:pt>
                <c:pt idx="58">
                  <c:v>-0.03729863817849328</c:v>
                </c:pt>
                <c:pt idx="59">
                  <c:v>-0.03729863817849328</c:v>
                </c:pt>
                <c:pt idx="60">
                  <c:v>0.03773512673141814</c:v>
                </c:pt>
                <c:pt idx="61">
                  <c:v>0.03773512673141814</c:v>
                </c:pt>
                <c:pt idx="62">
                  <c:v>0.03773512673141814</c:v>
                </c:pt>
                <c:pt idx="63">
                  <c:v>0.03773512673141814</c:v>
                </c:pt>
                <c:pt idx="64">
                  <c:v>0.038257718971742224</c:v>
                </c:pt>
                <c:pt idx="65">
                  <c:v>0.038257718971742224</c:v>
                </c:pt>
                <c:pt idx="66">
                  <c:v>0.038257718971742224</c:v>
                </c:pt>
                <c:pt idx="67">
                  <c:v>0.038257718971742224</c:v>
                </c:pt>
                <c:pt idx="68">
                  <c:v>0.031801556220141934</c:v>
                </c:pt>
                <c:pt idx="69">
                  <c:v>0.031801556220141934</c:v>
                </c:pt>
                <c:pt idx="70">
                  <c:v>0.031801556220141934</c:v>
                </c:pt>
                <c:pt idx="71">
                  <c:v>0.031801556220141934</c:v>
                </c:pt>
                <c:pt idx="72">
                  <c:v>0.06518360611893219</c:v>
                </c:pt>
                <c:pt idx="73">
                  <c:v>0.06518360611893219</c:v>
                </c:pt>
                <c:pt idx="74">
                  <c:v>0.06518360611893219</c:v>
                </c:pt>
                <c:pt idx="75">
                  <c:v>0.06518360611893219</c:v>
                </c:pt>
                <c:pt idx="76">
                  <c:v>0.07465734893934081</c:v>
                </c:pt>
                <c:pt idx="77">
                  <c:v>0.07465734893934081</c:v>
                </c:pt>
                <c:pt idx="78">
                  <c:v>0.07465734893934081</c:v>
                </c:pt>
                <c:pt idx="79">
                  <c:v>0.07465734893934081</c:v>
                </c:pt>
                <c:pt idx="80">
                  <c:v>0.0382612101288114</c:v>
                </c:pt>
                <c:pt idx="81">
                  <c:v>0.0382612101288114</c:v>
                </c:pt>
                <c:pt idx="82">
                  <c:v>0.0382612101288114</c:v>
                </c:pt>
                <c:pt idx="83">
                  <c:v>0.0382612101288114</c:v>
                </c:pt>
                <c:pt idx="84">
                  <c:v>0.014225761784297119</c:v>
                </c:pt>
                <c:pt idx="85">
                  <c:v>0.014225761784297119</c:v>
                </c:pt>
                <c:pt idx="86">
                  <c:v>0.014225761784297119</c:v>
                </c:pt>
                <c:pt idx="87">
                  <c:v>0.014225761784297119</c:v>
                </c:pt>
                <c:pt idx="88">
                  <c:v>-0.01204081118259545</c:v>
                </c:pt>
                <c:pt idx="89">
                  <c:v>-0.01204081118259545</c:v>
                </c:pt>
                <c:pt idx="90">
                  <c:v>-0.01204081118259545</c:v>
                </c:pt>
                <c:pt idx="91">
                  <c:v>-0.01204081118259545</c:v>
                </c:pt>
                <c:pt idx="92">
                  <c:v>-0.0543323224881174</c:v>
                </c:pt>
                <c:pt idx="93">
                  <c:v>-0.0543323224881174</c:v>
                </c:pt>
                <c:pt idx="94">
                  <c:v>-0.0543323224881174</c:v>
                </c:pt>
                <c:pt idx="95">
                  <c:v>-0.0543323224881174</c:v>
                </c:pt>
                <c:pt idx="96">
                  <c:v>-0.03662656021088137</c:v>
                </c:pt>
                <c:pt idx="97">
                  <c:v>-0.03662656021088137</c:v>
                </c:pt>
                <c:pt idx="98">
                  <c:v>-0.03662656021088137</c:v>
                </c:pt>
                <c:pt idx="99">
                  <c:v>-0.03662656021088137</c:v>
                </c:pt>
                <c:pt idx="100">
                  <c:v>-0.03811893817394385</c:v>
                </c:pt>
                <c:pt idx="101">
                  <c:v>-0.03811893817394385</c:v>
                </c:pt>
                <c:pt idx="102">
                  <c:v>-0.03811893817394385</c:v>
                </c:pt>
                <c:pt idx="103">
                  <c:v>-0.03811893817394385</c:v>
                </c:pt>
                <c:pt idx="104">
                  <c:v>-0.016057614372111857</c:v>
                </c:pt>
                <c:pt idx="105">
                  <c:v>-0.016057614372111857</c:v>
                </c:pt>
                <c:pt idx="106">
                  <c:v>-0.016057614372111857</c:v>
                </c:pt>
                <c:pt idx="107">
                  <c:v>-0.016057614372111857</c:v>
                </c:pt>
                <c:pt idx="108">
                  <c:v>-0.009099875687676914</c:v>
                </c:pt>
                <c:pt idx="109">
                  <c:v>-0.009099875687676914</c:v>
                </c:pt>
                <c:pt idx="110">
                  <c:v>-0.009099875687676914</c:v>
                </c:pt>
                <c:pt idx="111">
                  <c:v>-0.009099875687676914</c:v>
                </c:pt>
                <c:pt idx="112">
                  <c:v>-0.030745696583319614</c:v>
                </c:pt>
                <c:pt idx="113">
                  <c:v>-0.030745696583319614</c:v>
                </c:pt>
                <c:pt idx="114">
                  <c:v>-0.030745696583319614</c:v>
                </c:pt>
                <c:pt idx="115">
                  <c:v>-0.030745696583319614</c:v>
                </c:pt>
                <c:pt idx="116">
                  <c:v>-0.026113670459501866</c:v>
                </c:pt>
                <c:pt idx="117">
                  <c:v>-0.026113670459501866</c:v>
                </c:pt>
                <c:pt idx="118">
                  <c:v>-0.026113670459501866</c:v>
                </c:pt>
                <c:pt idx="119">
                  <c:v>-0.026113670459501866</c:v>
                </c:pt>
                <c:pt idx="120">
                  <c:v>-0.018701378541530825</c:v>
                </c:pt>
                <c:pt idx="121">
                  <c:v>-0.018701378541530825</c:v>
                </c:pt>
                <c:pt idx="122">
                  <c:v>-0.018701378541530825</c:v>
                </c:pt>
                <c:pt idx="123">
                  <c:v>-0.018701378541530825</c:v>
                </c:pt>
                <c:pt idx="124">
                  <c:v>-0.022962661149515156</c:v>
                </c:pt>
                <c:pt idx="125">
                  <c:v>-0.022962661149515156</c:v>
                </c:pt>
                <c:pt idx="126">
                  <c:v>-0.022962661149515156</c:v>
                </c:pt>
                <c:pt idx="127">
                  <c:v>-0.022962661149515156</c:v>
                </c:pt>
                <c:pt idx="128">
                  <c:v>-0.02771583215352039</c:v>
                </c:pt>
                <c:pt idx="129">
                  <c:v>-0.02771583215352039</c:v>
                </c:pt>
                <c:pt idx="130">
                  <c:v>-0.02771583215352039</c:v>
                </c:pt>
                <c:pt idx="131">
                  <c:v>-0.02771583215352039</c:v>
                </c:pt>
                <c:pt idx="132">
                  <c:v>-0.05692677036193522</c:v>
                </c:pt>
                <c:pt idx="133">
                  <c:v>-0.05692677036193522</c:v>
                </c:pt>
                <c:pt idx="134">
                  <c:v>-0.05692677036193522</c:v>
                </c:pt>
                <c:pt idx="135">
                  <c:v>-0.05692677036193522</c:v>
                </c:pt>
                <c:pt idx="136">
                  <c:v>-0.037636993812112815</c:v>
                </c:pt>
                <c:pt idx="137">
                  <c:v>-0.037636993812112815</c:v>
                </c:pt>
                <c:pt idx="138">
                  <c:v>-0.037636993812112815</c:v>
                </c:pt>
                <c:pt idx="139">
                  <c:v>-0.037636993812112815</c:v>
                </c:pt>
                <c:pt idx="140">
                  <c:v>-0.06740545239359344</c:v>
                </c:pt>
                <c:pt idx="141">
                  <c:v>-0.06740545239359344</c:v>
                </c:pt>
                <c:pt idx="142">
                  <c:v>-0.06740545239359344</c:v>
                </c:pt>
                <c:pt idx="143">
                  <c:v>-0.06740545239359344</c:v>
                </c:pt>
                <c:pt idx="144">
                  <c:v>-0.0494392733420469</c:v>
                </c:pt>
                <c:pt idx="145">
                  <c:v>-0.0494392733420469</c:v>
                </c:pt>
                <c:pt idx="146">
                  <c:v>-0.0494392733420469</c:v>
                </c:pt>
                <c:pt idx="147">
                  <c:v>-0.0494392733420469</c:v>
                </c:pt>
                <c:pt idx="148">
                  <c:v>-0.021317052819435495</c:v>
                </c:pt>
                <c:pt idx="149">
                  <c:v>-0.021317052819435495</c:v>
                </c:pt>
                <c:pt idx="150">
                  <c:v>-0.021317052819435495</c:v>
                </c:pt>
                <c:pt idx="151">
                  <c:v>-0.021317052819435495</c:v>
                </c:pt>
                <c:pt idx="152">
                  <c:v>-0.019349486358608028</c:v>
                </c:pt>
                <c:pt idx="153">
                  <c:v>-0.019349486358608028</c:v>
                </c:pt>
                <c:pt idx="154">
                  <c:v>-0.019349486358608028</c:v>
                </c:pt>
                <c:pt idx="155">
                  <c:v>-0.019349486358608028</c:v>
                </c:pt>
                <c:pt idx="156">
                  <c:v>-0.0984200341877142</c:v>
                </c:pt>
                <c:pt idx="157">
                  <c:v>-0.0984200341877142</c:v>
                </c:pt>
                <c:pt idx="158">
                  <c:v>-0.0984200341877142</c:v>
                </c:pt>
                <c:pt idx="159">
                  <c:v>-0.0984200341877142</c:v>
                </c:pt>
                <c:pt idx="160">
                  <c:v>-0.04885608365774517</c:v>
                </c:pt>
                <c:pt idx="161">
                  <c:v>-0.04885608365774517</c:v>
                </c:pt>
                <c:pt idx="162">
                  <c:v>-0.04885608365774517</c:v>
                </c:pt>
                <c:pt idx="163">
                  <c:v>-0.04885608365774517</c:v>
                </c:pt>
                <c:pt idx="164">
                  <c:v>-0.012845396294322974</c:v>
                </c:pt>
                <c:pt idx="165">
                  <c:v>-0.012845396294322974</c:v>
                </c:pt>
                <c:pt idx="166">
                  <c:v>-0.012845396294322974</c:v>
                </c:pt>
                <c:pt idx="167">
                  <c:v>-0.012845396294322974</c:v>
                </c:pt>
                <c:pt idx="168">
                  <c:v>-0.03657038902935466</c:v>
                </c:pt>
                <c:pt idx="169">
                  <c:v>-0.03657038902935466</c:v>
                </c:pt>
                <c:pt idx="170">
                  <c:v>-0.03657038902935466</c:v>
                </c:pt>
                <c:pt idx="171">
                  <c:v>-0.03657038902935466</c:v>
                </c:pt>
                <c:pt idx="172">
                  <c:v>-0.04083298098300204</c:v>
                </c:pt>
                <c:pt idx="173">
                  <c:v>-0.04083298098300204</c:v>
                </c:pt>
                <c:pt idx="174">
                  <c:v>-0.04083298098300204</c:v>
                </c:pt>
                <c:pt idx="175">
                  <c:v>-0.04083298098300204</c:v>
                </c:pt>
                <c:pt idx="176">
                  <c:v>-0.029497587345963812</c:v>
                </c:pt>
                <c:pt idx="177">
                  <c:v>-0.029497587345963812</c:v>
                </c:pt>
                <c:pt idx="178">
                  <c:v>-0.029497587345963812</c:v>
                </c:pt>
                <c:pt idx="179">
                  <c:v>-0.029497587345963812</c:v>
                </c:pt>
                <c:pt idx="180">
                  <c:v>-0.028981577008023444</c:v>
                </c:pt>
                <c:pt idx="181">
                  <c:v>-0.028981577008023444</c:v>
                </c:pt>
                <c:pt idx="182">
                  <c:v>-0.028981577008023444</c:v>
                </c:pt>
                <c:pt idx="183">
                  <c:v>-0.028981577008023444</c:v>
                </c:pt>
                <c:pt idx="184">
                  <c:v>-0.020472078220664866</c:v>
                </c:pt>
                <c:pt idx="185">
                  <c:v>-0.020472078220664866</c:v>
                </c:pt>
                <c:pt idx="186">
                  <c:v>-0.020472078220664866</c:v>
                </c:pt>
                <c:pt idx="187">
                  <c:v>-0.020472078220664866</c:v>
                </c:pt>
                <c:pt idx="188">
                  <c:v>-0.013279668728677321</c:v>
                </c:pt>
                <c:pt idx="189">
                  <c:v>-0.013279668728677321</c:v>
                </c:pt>
                <c:pt idx="190">
                  <c:v>-0.013279668728677321</c:v>
                </c:pt>
                <c:pt idx="191">
                  <c:v>-0.013279668728677321</c:v>
                </c:pt>
                <c:pt idx="192">
                  <c:v>0.0037073090800744733</c:v>
                </c:pt>
                <c:pt idx="193">
                  <c:v>0.0037073090800744733</c:v>
                </c:pt>
                <c:pt idx="194">
                  <c:v>0.0037073090800744733</c:v>
                </c:pt>
                <c:pt idx="195">
                  <c:v>0.0037073090800744733</c:v>
                </c:pt>
                <c:pt idx="196">
                  <c:v>0.012138322093821456</c:v>
                </c:pt>
                <c:pt idx="197">
                  <c:v>0.012138322093821456</c:v>
                </c:pt>
                <c:pt idx="198">
                  <c:v>0.012138322093821456</c:v>
                </c:pt>
                <c:pt idx="199">
                  <c:v>0.012138322093821456</c:v>
                </c:pt>
                <c:pt idx="200">
                  <c:v>0.033429847494347124</c:v>
                </c:pt>
                <c:pt idx="201">
                  <c:v>0.033429847494347124</c:v>
                </c:pt>
                <c:pt idx="202">
                  <c:v>0.033429847494347124</c:v>
                </c:pt>
                <c:pt idx="203">
                  <c:v>0.033429847494347124</c:v>
                </c:pt>
                <c:pt idx="204">
                  <c:v>0.0010745245317259609</c:v>
                </c:pt>
                <c:pt idx="205">
                  <c:v>0.0010745245317259609</c:v>
                </c:pt>
                <c:pt idx="206">
                  <c:v>0.0010745245317259609</c:v>
                </c:pt>
                <c:pt idx="207">
                  <c:v>0.0010745245317259609</c:v>
                </c:pt>
                <c:pt idx="208">
                  <c:v>-0.005692998432959167</c:v>
                </c:pt>
                <c:pt idx="209">
                  <c:v>-0.005692998432959167</c:v>
                </c:pt>
                <c:pt idx="210">
                  <c:v>-0.005692998432959167</c:v>
                </c:pt>
              </c:numCache>
            </c:numRef>
          </c:val>
          <c:smooth val="0"/>
        </c:ser>
        <c:axId val="7685320"/>
        <c:axId val="2059017"/>
      </c:lineChart>
      <c:catAx>
        <c:axId val="7685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059017"/>
        <c:crossesAt val="-0.6"/>
        <c:auto val="1"/>
        <c:lblOffset val="100"/>
        <c:tickLblSkip val="16"/>
        <c:tickMarkSkip val="16"/>
        <c:noMultiLvlLbl val="0"/>
      </c:catAx>
      <c:valAx>
        <c:axId val="2059017"/>
        <c:scaling>
          <c:orientation val="minMax"/>
          <c:max val="1.6"/>
          <c:min val="-0.6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7685320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925"/>
          <c:y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935"/>
          <c:w val="0.989"/>
          <c:h val="0.89025"/>
        </c:manualLayout>
      </c:layout>
      <c:lineChart>
        <c:grouping val="standard"/>
        <c:varyColors val="0"/>
        <c:ser>
          <c:idx val="0"/>
          <c:order val="0"/>
          <c:tx>
            <c:v>Intangible destruction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Calcs!$U$8:$U$221</c:f>
              <c:numCache>
                <c:ptCount val="214"/>
                <c:pt idx="0">
                  <c:v>1946</c:v>
                </c:pt>
                <c:pt idx="1">
                  <c:v>1946</c:v>
                </c:pt>
                <c:pt idx="2">
                  <c:v>1946</c:v>
                </c:pt>
                <c:pt idx="3">
                  <c:v>1947</c:v>
                </c:pt>
                <c:pt idx="4">
                  <c:v>1947</c:v>
                </c:pt>
                <c:pt idx="5">
                  <c:v>1947</c:v>
                </c:pt>
                <c:pt idx="6">
                  <c:v>1947</c:v>
                </c:pt>
                <c:pt idx="7">
                  <c:v>1948</c:v>
                </c:pt>
                <c:pt idx="8">
                  <c:v>1948</c:v>
                </c:pt>
                <c:pt idx="9">
                  <c:v>1948</c:v>
                </c:pt>
                <c:pt idx="10">
                  <c:v>1948</c:v>
                </c:pt>
                <c:pt idx="11">
                  <c:v>1949</c:v>
                </c:pt>
                <c:pt idx="12">
                  <c:v>1949</c:v>
                </c:pt>
                <c:pt idx="13">
                  <c:v>1949</c:v>
                </c:pt>
                <c:pt idx="14">
                  <c:v>1949</c:v>
                </c:pt>
                <c:pt idx="15">
                  <c:v>1950</c:v>
                </c:pt>
                <c:pt idx="16">
                  <c:v>1950</c:v>
                </c:pt>
                <c:pt idx="17">
                  <c:v>1950</c:v>
                </c:pt>
                <c:pt idx="18">
                  <c:v>1950</c:v>
                </c:pt>
                <c:pt idx="19">
                  <c:v>1951</c:v>
                </c:pt>
                <c:pt idx="20">
                  <c:v>1951</c:v>
                </c:pt>
                <c:pt idx="21">
                  <c:v>1951</c:v>
                </c:pt>
                <c:pt idx="22">
                  <c:v>1951</c:v>
                </c:pt>
                <c:pt idx="23">
                  <c:v>1952</c:v>
                </c:pt>
                <c:pt idx="24">
                  <c:v>1952</c:v>
                </c:pt>
                <c:pt idx="25">
                  <c:v>1952</c:v>
                </c:pt>
                <c:pt idx="26">
                  <c:v>1952</c:v>
                </c:pt>
                <c:pt idx="27">
                  <c:v>1953</c:v>
                </c:pt>
                <c:pt idx="28">
                  <c:v>1953</c:v>
                </c:pt>
                <c:pt idx="29">
                  <c:v>1953</c:v>
                </c:pt>
                <c:pt idx="30">
                  <c:v>1953</c:v>
                </c:pt>
                <c:pt idx="31">
                  <c:v>1954</c:v>
                </c:pt>
                <c:pt idx="32">
                  <c:v>1954</c:v>
                </c:pt>
                <c:pt idx="33">
                  <c:v>1954</c:v>
                </c:pt>
                <c:pt idx="34">
                  <c:v>1954</c:v>
                </c:pt>
                <c:pt idx="35">
                  <c:v>1955</c:v>
                </c:pt>
                <c:pt idx="36">
                  <c:v>1955</c:v>
                </c:pt>
                <c:pt idx="37">
                  <c:v>1955</c:v>
                </c:pt>
                <c:pt idx="38">
                  <c:v>1955</c:v>
                </c:pt>
                <c:pt idx="39">
                  <c:v>1956</c:v>
                </c:pt>
                <c:pt idx="40">
                  <c:v>1956</c:v>
                </c:pt>
                <c:pt idx="41">
                  <c:v>1956</c:v>
                </c:pt>
                <c:pt idx="42">
                  <c:v>1956</c:v>
                </c:pt>
                <c:pt idx="43">
                  <c:v>1957</c:v>
                </c:pt>
                <c:pt idx="44">
                  <c:v>1957</c:v>
                </c:pt>
                <c:pt idx="45">
                  <c:v>1957</c:v>
                </c:pt>
                <c:pt idx="46">
                  <c:v>1957</c:v>
                </c:pt>
                <c:pt idx="47">
                  <c:v>1958</c:v>
                </c:pt>
                <c:pt idx="48">
                  <c:v>1958</c:v>
                </c:pt>
                <c:pt idx="49">
                  <c:v>1958</c:v>
                </c:pt>
                <c:pt idx="50">
                  <c:v>1958</c:v>
                </c:pt>
                <c:pt idx="51">
                  <c:v>1959</c:v>
                </c:pt>
                <c:pt idx="52">
                  <c:v>1959</c:v>
                </c:pt>
                <c:pt idx="53">
                  <c:v>1959</c:v>
                </c:pt>
                <c:pt idx="54">
                  <c:v>1959</c:v>
                </c:pt>
                <c:pt idx="55">
                  <c:v>1960</c:v>
                </c:pt>
                <c:pt idx="56">
                  <c:v>1960</c:v>
                </c:pt>
                <c:pt idx="57">
                  <c:v>1960</c:v>
                </c:pt>
                <c:pt idx="58">
                  <c:v>1960</c:v>
                </c:pt>
                <c:pt idx="59">
                  <c:v>1961</c:v>
                </c:pt>
                <c:pt idx="60">
                  <c:v>1961</c:v>
                </c:pt>
                <c:pt idx="61">
                  <c:v>1961</c:v>
                </c:pt>
                <c:pt idx="62">
                  <c:v>1961</c:v>
                </c:pt>
                <c:pt idx="63">
                  <c:v>1962</c:v>
                </c:pt>
                <c:pt idx="64">
                  <c:v>1962</c:v>
                </c:pt>
                <c:pt idx="65">
                  <c:v>1962</c:v>
                </c:pt>
                <c:pt idx="66">
                  <c:v>1962</c:v>
                </c:pt>
                <c:pt idx="67">
                  <c:v>1963</c:v>
                </c:pt>
                <c:pt idx="68">
                  <c:v>1963</c:v>
                </c:pt>
                <c:pt idx="69">
                  <c:v>1963</c:v>
                </c:pt>
                <c:pt idx="70">
                  <c:v>1963</c:v>
                </c:pt>
                <c:pt idx="71">
                  <c:v>1964</c:v>
                </c:pt>
                <c:pt idx="72">
                  <c:v>1964</c:v>
                </c:pt>
                <c:pt idx="73">
                  <c:v>1964</c:v>
                </c:pt>
                <c:pt idx="74">
                  <c:v>1964</c:v>
                </c:pt>
                <c:pt idx="75">
                  <c:v>1965</c:v>
                </c:pt>
                <c:pt idx="76">
                  <c:v>1965</c:v>
                </c:pt>
                <c:pt idx="77">
                  <c:v>1965</c:v>
                </c:pt>
                <c:pt idx="78">
                  <c:v>1965</c:v>
                </c:pt>
                <c:pt idx="79">
                  <c:v>1966</c:v>
                </c:pt>
                <c:pt idx="80">
                  <c:v>1966</c:v>
                </c:pt>
                <c:pt idx="81">
                  <c:v>1966</c:v>
                </c:pt>
                <c:pt idx="82">
                  <c:v>1966</c:v>
                </c:pt>
                <c:pt idx="83">
                  <c:v>1967</c:v>
                </c:pt>
                <c:pt idx="84">
                  <c:v>1967</c:v>
                </c:pt>
                <c:pt idx="85">
                  <c:v>1967</c:v>
                </c:pt>
                <c:pt idx="86">
                  <c:v>1967</c:v>
                </c:pt>
                <c:pt idx="87">
                  <c:v>1968</c:v>
                </c:pt>
                <c:pt idx="88">
                  <c:v>1968</c:v>
                </c:pt>
                <c:pt idx="89">
                  <c:v>1968</c:v>
                </c:pt>
                <c:pt idx="90">
                  <c:v>1968</c:v>
                </c:pt>
                <c:pt idx="91">
                  <c:v>1969</c:v>
                </c:pt>
                <c:pt idx="92">
                  <c:v>1969</c:v>
                </c:pt>
                <c:pt idx="93">
                  <c:v>1969</c:v>
                </c:pt>
                <c:pt idx="94">
                  <c:v>1969</c:v>
                </c:pt>
                <c:pt idx="95">
                  <c:v>1970</c:v>
                </c:pt>
                <c:pt idx="96">
                  <c:v>1970</c:v>
                </c:pt>
                <c:pt idx="97">
                  <c:v>1970</c:v>
                </c:pt>
                <c:pt idx="98">
                  <c:v>1970</c:v>
                </c:pt>
                <c:pt idx="99">
                  <c:v>1971</c:v>
                </c:pt>
                <c:pt idx="100">
                  <c:v>1971</c:v>
                </c:pt>
                <c:pt idx="101">
                  <c:v>1971</c:v>
                </c:pt>
                <c:pt idx="102">
                  <c:v>1971</c:v>
                </c:pt>
                <c:pt idx="103">
                  <c:v>1972</c:v>
                </c:pt>
                <c:pt idx="104">
                  <c:v>1972</c:v>
                </c:pt>
                <c:pt idx="105">
                  <c:v>1972</c:v>
                </c:pt>
                <c:pt idx="106">
                  <c:v>1972</c:v>
                </c:pt>
                <c:pt idx="107">
                  <c:v>1973</c:v>
                </c:pt>
                <c:pt idx="108">
                  <c:v>1973</c:v>
                </c:pt>
                <c:pt idx="109">
                  <c:v>1973</c:v>
                </c:pt>
                <c:pt idx="110">
                  <c:v>1973</c:v>
                </c:pt>
                <c:pt idx="111">
                  <c:v>1974</c:v>
                </c:pt>
                <c:pt idx="112">
                  <c:v>1974</c:v>
                </c:pt>
                <c:pt idx="113">
                  <c:v>1974</c:v>
                </c:pt>
                <c:pt idx="114">
                  <c:v>1974</c:v>
                </c:pt>
                <c:pt idx="115">
                  <c:v>1975</c:v>
                </c:pt>
                <c:pt idx="116">
                  <c:v>1975</c:v>
                </c:pt>
                <c:pt idx="117">
                  <c:v>1975</c:v>
                </c:pt>
                <c:pt idx="118">
                  <c:v>1975</c:v>
                </c:pt>
                <c:pt idx="119">
                  <c:v>1976</c:v>
                </c:pt>
                <c:pt idx="120">
                  <c:v>1976</c:v>
                </c:pt>
                <c:pt idx="121">
                  <c:v>1976</c:v>
                </c:pt>
                <c:pt idx="122">
                  <c:v>1976</c:v>
                </c:pt>
                <c:pt idx="123">
                  <c:v>1977</c:v>
                </c:pt>
                <c:pt idx="124">
                  <c:v>1977</c:v>
                </c:pt>
                <c:pt idx="125">
                  <c:v>1977</c:v>
                </c:pt>
                <c:pt idx="126">
                  <c:v>1977</c:v>
                </c:pt>
                <c:pt idx="127">
                  <c:v>1978</c:v>
                </c:pt>
                <c:pt idx="128">
                  <c:v>1978</c:v>
                </c:pt>
                <c:pt idx="129">
                  <c:v>1978</c:v>
                </c:pt>
                <c:pt idx="130">
                  <c:v>1978</c:v>
                </c:pt>
                <c:pt idx="131">
                  <c:v>1979</c:v>
                </c:pt>
                <c:pt idx="132">
                  <c:v>1979</c:v>
                </c:pt>
                <c:pt idx="133">
                  <c:v>1979</c:v>
                </c:pt>
                <c:pt idx="134">
                  <c:v>1979</c:v>
                </c:pt>
                <c:pt idx="135">
                  <c:v>1980</c:v>
                </c:pt>
                <c:pt idx="136">
                  <c:v>1980</c:v>
                </c:pt>
                <c:pt idx="137">
                  <c:v>1980</c:v>
                </c:pt>
                <c:pt idx="138">
                  <c:v>1980</c:v>
                </c:pt>
                <c:pt idx="139">
                  <c:v>1981</c:v>
                </c:pt>
                <c:pt idx="140">
                  <c:v>1981</c:v>
                </c:pt>
                <c:pt idx="141">
                  <c:v>1981</c:v>
                </c:pt>
                <c:pt idx="142">
                  <c:v>1981</c:v>
                </c:pt>
                <c:pt idx="143">
                  <c:v>1982</c:v>
                </c:pt>
                <c:pt idx="144">
                  <c:v>1982</c:v>
                </c:pt>
                <c:pt idx="145">
                  <c:v>1982</c:v>
                </c:pt>
                <c:pt idx="146">
                  <c:v>1982</c:v>
                </c:pt>
                <c:pt idx="147">
                  <c:v>1983</c:v>
                </c:pt>
                <c:pt idx="148">
                  <c:v>1983</c:v>
                </c:pt>
                <c:pt idx="149">
                  <c:v>1983</c:v>
                </c:pt>
                <c:pt idx="150">
                  <c:v>1983</c:v>
                </c:pt>
                <c:pt idx="151">
                  <c:v>1984</c:v>
                </c:pt>
                <c:pt idx="152">
                  <c:v>1984</c:v>
                </c:pt>
                <c:pt idx="153">
                  <c:v>1984</c:v>
                </c:pt>
                <c:pt idx="154">
                  <c:v>1984</c:v>
                </c:pt>
                <c:pt idx="155">
                  <c:v>1985</c:v>
                </c:pt>
                <c:pt idx="156">
                  <c:v>1985</c:v>
                </c:pt>
                <c:pt idx="157">
                  <c:v>1985</c:v>
                </c:pt>
                <c:pt idx="158">
                  <c:v>1985</c:v>
                </c:pt>
                <c:pt idx="159">
                  <c:v>1986</c:v>
                </c:pt>
                <c:pt idx="160">
                  <c:v>1986</c:v>
                </c:pt>
                <c:pt idx="161">
                  <c:v>1986</c:v>
                </c:pt>
                <c:pt idx="162">
                  <c:v>1986</c:v>
                </c:pt>
                <c:pt idx="163">
                  <c:v>1987</c:v>
                </c:pt>
                <c:pt idx="164">
                  <c:v>1987</c:v>
                </c:pt>
                <c:pt idx="165">
                  <c:v>1987</c:v>
                </c:pt>
                <c:pt idx="166">
                  <c:v>1987</c:v>
                </c:pt>
                <c:pt idx="167">
                  <c:v>1988</c:v>
                </c:pt>
                <c:pt idx="168">
                  <c:v>1988</c:v>
                </c:pt>
                <c:pt idx="169">
                  <c:v>1988</c:v>
                </c:pt>
                <c:pt idx="170">
                  <c:v>1988</c:v>
                </c:pt>
                <c:pt idx="171">
                  <c:v>1989</c:v>
                </c:pt>
                <c:pt idx="172">
                  <c:v>1989</c:v>
                </c:pt>
                <c:pt idx="173">
                  <c:v>1989</c:v>
                </c:pt>
                <c:pt idx="174">
                  <c:v>1989</c:v>
                </c:pt>
                <c:pt idx="175">
                  <c:v>1990</c:v>
                </c:pt>
                <c:pt idx="176">
                  <c:v>1990</c:v>
                </c:pt>
                <c:pt idx="177">
                  <c:v>1990</c:v>
                </c:pt>
                <c:pt idx="178">
                  <c:v>1990</c:v>
                </c:pt>
                <c:pt idx="179">
                  <c:v>1991</c:v>
                </c:pt>
                <c:pt idx="180">
                  <c:v>1991</c:v>
                </c:pt>
                <c:pt idx="181">
                  <c:v>1991</c:v>
                </c:pt>
                <c:pt idx="182">
                  <c:v>1991</c:v>
                </c:pt>
                <c:pt idx="183">
                  <c:v>1992</c:v>
                </c:pt>
                <c:pt idx="184">
                  <c:v>1992</c:v>
                </c:pt>
                <c:pt idx="185">
                  <c:v>1992</c:v>
                </c:pt>
                <c:pt idx="186">
                  <c:v>1992</c:v>
                </c:pt>
                <c:pt idx="187">
                  <c:v>1993</c:v>
                </c:pt>
                <c:pt idx="188">
                  <c:v>1993</c:v>
                </c:pt>
                <c:pt idx="189">
                  <c:v>1993</c:v>
                </c:pt>
                <c:pt idx="190">
                  <c:v>1993</c:v>
                </c:pt>
                <c:pt idx="191">
                  <c:v>1994</c:v>
                </c:pt>
                <c:pt idx="192">
                  <c:v>1994</c:v>
                </c:pt>
                <c:pt idx="193">
                  <c:v>1994</c:v>
                </c:pt>
                <c:pt idx="194">
                  <c:v>1994</c:v>
                </c:pt>
                <c:pt idx="195">
                  <c:v>1995</c:v>
                </c:pt>
                <c:pt idx="196">
                  <c:v>1995</c:v>
                </c:pt>
                <c:pt idx="197">
                  <c:v>1995</c:v>
                </c:pt>
                <c:pt idx="198">
                  <c:v>1995</c:v>
                </c:pt>
                <c:pt idx="199">
                  <c:v>1996</c:v>
                </c:pt>
                <c:pt idx="200">
                  <c:v>1996</c:v>
                </c:pt>
                <c:pt idx="201">
                  <c:v>1996</c:v>
                </c:pt>
                <c:pt idx="202">
                  <c:v>1996</c:v>
                </c:pt>
                <c:pt idx="203">
                  <c:v>1997</c:v>
                </c:pt>
                <c:pt idx="204">
                  <c:v>1997</c:v>
                </c:pt>
                <c:pt idx="205">
                  <c:v>1997</c:v>
                </c:pt>
                <c:pt idx="206">
                  <c:v>1997</c:v>
                </c:pt>
                <c:pt idx="207">
                  <c:v>1998</c:v>
                </c:pt>
                <c:pt idx="208">
                  <c:v>1998</c:v>
                </c:pt>
                <c:pt idx="209">
                  <c:v>1998</c:v>
                </c:pt>
                <c:pt idx="210">
                  <c:v>1998</c:v>
                </c:pt>
                <c:pt idx="211">
                  <c:v>1999</c:v>
                </c:pt>
                <c:pt idx="212">
                  <c:v>1999</c:v>
                </c:pt>
                <c:pt idx="213">
                  <c:v>1999</c:v>
                </c:pt>
              </c:numCache>
            </c:numRef>
          </c:cat>
          <c:val>
            <c:numRef>
              <c:f>Calcs!$T$8:$T$221</c:f>
              <c:numCache>
                <c:ptCount val="214"/>
                <c:pt idx="0">
                  <c:v>-5.6530403277017784</c:v>
                </c:pt>
                <c:pt idx="1">
                  <c:v>-6.232426703891474</c:v>
                </c:pt>
                <c:pt idx="2">
                  <c:v>0.3760798048645613</c:v>
                </c:pt>
                <c:pt idx="3">
                  <c:v>-40.59231431250742</c:v>
                </c:pt>
                <c:pt idx="4">
                  <c:v>-5.666525213155592</c:v>
                </c:pt>
                <c:pt idx="5">
                  <c:v>-6.407760259687221</c:v>
                </c:pt>
                <c:pt idx="6">
                  <c:v>-0.3631755214091208</c:v>
                </c:pt>
                <c:pt idx="7">
                  <c:v>-64.38036770415482</c:v>
                </c:pt>
                <c:pt idx="8">
                  <c:v>-1.9367864843433513</c:v>
                </c:pt>
                <c:pt idx="9">
                  <c:v>-4.977171300973966</c:v>
                </c:pt>
                <c:pt idx="10">
                  <c:v>7.222363707260846</c:v>
                </c:pt>
                <c:pt idx="11">
                  <c:v>15.027478802413496</c:v>
                </c:pt>
                <c:pt idx="12">
                  <c:v>20.257827167051715</c:v>
                </c:pt>
                <c:pt idx="13">
                  <c:v>13.19631234730558</c:v>
                </c:pt>
                <c:pt idx="14">
                  <c:v>11.808131284793323</c:v>
                </c:pt>
                <c:pt idx="15">
                  <c:v>12.962900398734652</c:v>
                </c:pt>
                <c:pt idx="16">
                  <c:v>12.831069892913092</c:v>
                </c:pt>
                <c:pt idx="17">
                  <c:v>6.992374062630643</c:v>
                </c:pt>
                <c:pt idx="18">
                  <c:v>-0.2915595425987943</c:v>
                </c:pt>
                <c:pt idx="19">
                  <c:v>-1.9900624493349015</c:v>
                </c:pt>
                <c:pt idx="20">
                  <c:v>5.512833696878828</c:v>
                </c:pt>
                <c:pt idx="21">
                  <c:v>13.487214697697432</c:v>
                </c:pt>
                <c:pt idx="22">
                  <c:v>12.754971217040422</c:v>
                </c:pt>
                <c:pt idx="23">
                  <c:v>9.533022324297496</c:v>
                </c:pt>
                <c:pt idx="24">
                  <c:v>20.678885021582186</c:v>
                </c:pt>
                <c:pt idx="25">
                  <c:v>-11.89370797090885</c:v>
                </c:pt>
                <c:pt idx="26">
                  <c:v>-27.833330084005276</c:v>
                </c:pt>
                <c:pt idx="27">
                  <c:v>-0.3651271150242259</c:v>
                </c:pt>
                <c:pt idx="28">
                  <c:v>-28.43256119456443</c:v>
                </c:pt>
                <c:pt idx="29">
                  <c:v>-12.117737564167355</c:v>
                </c:pt>
                <c:pt idx="30">
                  <c:v>48.29280294790373</c:v>
                </c:pt>
                <c:pt idx="31">
                  <c:v>37.70376798322793</c:v>
                </c:pt>
                <c:pt idx="32">
                  <c:v>33.78081327634667</c:v>
                </c:pt>
                <c:pt idx="33">
                  <c:v>36.83221944934111</c:v>
                </c:pt>
                <c:pt idx="34">
                  <c:v>4.349003584693512</c:v>
                </c:pt>
                <c:pt idx="35">
                  <c:v>13.059769188660203</c:v>
                </c:pt>
                <c:pt idx="36">
                  <c:v>27.684140641022363</c:v>
                </c:pt>
                <c:pt idx="37">
                  <c:v>13.24387521234483</c:v>
                </c:pt>
                <c:pt idx="38">
                  <c:v>-6.808018962197417</c:v>
                </c:pt>
                <c:pt idx="39">
                  <c:v>19.286598323305437</c:v>
                </c:pt>
                <c:pt idx="40">
                  <c:v>-22.774443796770438</c:v>
                </c:pt>
                <c:pt idx="41">
                  <c:v>-18.417031426786245</c:v>
                </c:pt>
                <c:pt idx="42">
                  <c:v>21.601449013883983</c:v>
                </c:pt>
                <c:pt idx="43">
                  <c:v>-24.396655948126185</c:v>
                </c:pt>
                <c:pt idx="44">
                  <c:v>20.982636926086258</c:v>
                </c:pt>
                <c:pt idx="45">
                  <c:v>-47.09023934845716</c:v>
                </c:pt>
                <c:pt idx="46">
                  <c:v>6.084066681729879</c:v>
                </c:pt>
                <c:pt idx="47">
                  <c:v>36.669225093437184</c:v>
                </c:pt>
                <c:pt idx="48">
                  <c:v>21.459092677524563</c:v>
                </c:pt>
                <c:pt idx="49">
                  <c:v>34.498479733036035</c:v>
                </c:pt>
                <c:pt idx="50">
                  <c:v>8.030176320625712</c:v>
                </c:pt>
                <c:pt idx="51">
                  <c:v>6.166132293112536</c:v>
                </c:pt>
                <c:pt idx="52">
                  <c:v>7.188204718006446</c:v>
                </c:pt>
                <c:pt idx="53">
                  <c:v>-14.023674569816343</c:v>
                </c:pt>
                <c:pt idx="54">
                  <c:v>13.09973762123987</c:v>
                </c:pt>
                <c:pt idx="55">
                  <c:v>-28.877727597527528</c:v>
                </c:pt>
                <c:pt idx="56">
                  <c:v>8.887043410699494</c:v>
                </c:pt>
                <c:pt idx="57">
                  <c:v>-30.519141909535673</c:v>
                </c:pt>
                <c:pt idx="58">
                  <c:v>46.364456351681696</c:v>
                </c:pt>
                <c:pt idx="59">
                  <c:v>41.63619671601504</c:v>
                </c:pt>
                <c:pt idx="60">
                  <c:v>-5.309329924380837</c:v>
                </c:pt>
                <c:pt idx="61">
                  <c:v>2.0437940408441433</c:v>
                </c:pt>
                <c:pt idx="62">
                  <c:v>5.27598592711531</c:v>
                </c:pt>
                <c:pt idx="63">
                  <c:v>-13.440574639772807</c:v>
                </c:pt>
                <c:pt idx="64">
                  <c:v>-123.26318885072834</c:v>
                </c:pt>
                <c:pt idx="65">
                  <c:v>18.0931480620384</c:v>
                </c:pt>
                <c:pt idx="66">
                  <c:v>67.6737608759713</c:v>
                </c:pt>
                <c:pt idx="67">
                  <c:v>14.858617423935078</c:v>
                </c:pt>
                <c:pt idx="68">
                  <c:v>9.567578587119877</c:v>
                </c:pt>
                <c:pt idx="69">
                  <c:v>5.993833874661422</c:v>
                </c:pt>
                <c:pt idx="70">
                  <c:v>-26.3438853782289</c:v>
                </c:pt>
                <c:pt idx="71">
                  <c:v>18.684361248216334</c:v>
                </c:pt>
                <c:pt idx="72">
                  <c:v>0.21923482958211218</c:v>
                </c:pt>
                <c:pt idx="73">
                  <c:v>4.377470954730342</c:v>
                </c:pt>
                <c:pt idx="74">
                  <c:v>-0.4831675664697768</c:v>
                </c:pt>
                <c:pt idx="75">
                  <c:v>3.960713943704978</c:v>
                </c:pt>
                <c:pt idx="76">
                  <c:v>-24.598049118814124</c:v>
                </c:pt>
                <c:pt idx="77">
                  <c:v>20.970361330402344</c:v>
                </c:pt>
                <c:pt idx="78">
                  <c:v>9.724510674186782</c:v>
                </c:pt>
                <c:pt idx="79">
                  <c:v>-21.11884683698446</c:v>
                </c:pt>
                <c:pt idx="80">
                  <c:v>-30.371455036279308</c:v>
                </c:pt>
                <c:pt idx="81">
                  <c:v>-50.080351106525264</c:v>
                </c:pt>
                <c:pt idx="82">
                  <c:v>7.305092028967319</c:v>
                </c:pt>
                <c:pt idx="83">
                  <c:v>42.15533683004053</c:v>
                </c:pt>
                <c:pt idx="84">
                  <c:v>1.2789500063308277</c:v>
                </c:pt>
                <c:pt idx="85">
                  <c:v>8.652859709698662</c:v>
                </c:pt>
                <c:pt idx="86">
                  <c:v>3.307647799499505</c:v>
                </c:pt>
                <c:pt idx="87">
                  <c:v>-43.19188251848773</c:v>
                </c:pt>
                <c:pt idx="88">
                  <c:v>29.64205502644125</c:v>
                </c:pt>
                <c:pt idx="89">
                  <c:v>-13.558398550683648</c:v>
                </c:pt>
                <c:pt idx="90">
                  <c:v>39.05125115283553</c:v>
                </c:pt>
                <c:pt idx="91">
                  <c:v>-30.323673738425576</c:v>
                </c:pt>
                <c:pt idx="92">
                  <c:v>-26.957292113037642</c:v>
                </c:pt>
                <c:pt idx="93">
                  <c:v>-26.95024445273704</c:v>
                </c:pt>
                <c:pt idx="94">
                  <c:v>-25.37985727305068</c:v>
                </c:pt>
                <c:pt idx="95">
                  <c:v>-19.772663088693186</c:v>
                </c:pt>
                <c:pt idx="96">
                  <c:v>-91.8678922527611</c:v>
                </c:pt>
                <c:pt idx="97">
                  <c:v>44.964331208264134</c:v>
                </c:pt>
                <c:pt idx="98">
                  <c:v>28.211624676767855</c:v>
                </c:pt>
                <c:pt idx="99">
                  <c:v>27.687364385073177</c:v>
                </c:pt>
                <c:pt idx="100">
                  <c:v>-11.382764418792647</c:v>
                </c:pt>
                <c:pt idx="101">
                  <c:v>-13.628836867639825</c:v>
                </c:pt>
                <c:pt idx="102">
                  <c:v>17.08205923494886</c:v>
                </c:pt>
                <c:pt idx="103">
                  <c:v>11.80054013117374</c:v>
                </c:pt>
                <c:pt idx="104">
                  <c:v>-11.135458538881648</c:v>
                </c:pt>
                <c:pt idx="105">
                  <c:v>-8.505648306667641</c:v>
                </c:pt>
                <c:pt idx="106">
                  <c:v>42.48672272799262</c:v>
                </c:pt>
                <c:pt idx="107">
                  <c:v>-35.64087344500654</c:v>
                </c:pt>
                <c:pt idx="108">
                  <c:v>-46.38524416503538</c:v>
                </c:pt>
                <c:pt idx="109">
                  <c:v>11.168258954528737</c:v>
                </c:pt>
                <c:pt idx="110">
                  <c:v>-80.84691936884428</c:v>
                </c:pt>
                <c:pt idx="111">
                  <c:v>-6.972205089818616</c:v>
                </c:pt>
                <c:pt idx="112">
                  <c:v>-53.25598989236518</c:v>
                </c:pt>
                <c:pt idx="113">
                  <c:v>-114.82601567981898</c:v>
                </c:pt>
                <c:pt idx="114">
                  <c:v>-18.712330307735154</c:v>
                </c:pt>
                <c:pt idx="115">
                  <c:v>35.99036513833151</c:v>
                </c:pt>
                <c:pt idx="116">
                  <c:v>115.65150396634877</c:v>
                </c:pt>
                <c:pt idx="117">
                  <c:v>-35.89533956200101</c:v>
                </c:pt>
                <c:pt idx="118">
                  <c:v>14.067344857589955</c:v>
                </c:pt>
                <c:pt idx="119">
                  <c:v>35.84290031445766</c:v>
                </c:pt>
                <c:pt idx="120">
                  <c:v>-5.208284454606247</c:v>
                </c:pt>
                <c:pt idx="121">
                  <c:v>-2.763905657520705</c:v>
                </c:pt>
                <c:pt idx="122">
                  <c:v>1.856969436523312</c:v>
                </c:pt>
                <c:pt idx="123">
                  <c:v>-25.650397125396196</c:v>
                </c:pt>
                <c:pt idx="124">
                  <c:v>4.818380020120756</c:v>
                </c:pt>
                <c:pt idx="125">
                  <c:v>-24.56467413576887</c:v>
                </c:pt>
                <c:pt idx="126">
                  <c:v>-12.292743393838833</c:v>
                </c:pt>
                <c:pt idx="127">
                  <c:v>-24.339221645253737</c:v>
                </c:pt>
                <c:pt idx="128">
                  <c:v>14.649015784229686</c:v>
                </c:pt>
                <c:pt idx="129">
                  <c:v>12.118005300378275</c:v>
                </c:pt>
                <c:pt idx="130">
                  <c:v>-20.247310853331577</c:v>
                </c:pt>
                <c:pt idx="131">
                  <c:v>9.604435661446919</c:v>
                </c:pt>
                <c:pt idx="132">
                  <c:v>-5.536046151903728</c:v>
                </c:pt>
                <c:pt idx="133">
                  <c:v>16.51289636956291</c:v>
                </c:pt>
                <c:pt idx="134">
                  <c:v>-2.00622827947932</c:v>
                </c:pt>
                <c:pt idx="135">
                  <c:v>-28.615978668379572</c:v>
                </c:pt>
                <c:pt idx="136">
                  <c:v>31.68735780930499</c:v>
                </c:pt>
                <c:pt idx="137">
                  <c:v>33.253540218680115</c:v>
                </c:pt>
                <c:pt idx="138">
                  <c:v>21.26021855465352</c:v>
                </c:pt>
                <c:pt idx="139">
                  <c:v>-13.127332251838883</c:v>
                </c:pt>
                <c:pt idx="140">
                  <c:v>-13.64857248249362</c:v>
                </c:pt>
                <c:pt idx="141">
                  <c:v>-49.09903818661877</c:v>
                </c:pt>
                <c:pt idx="142">
                  <c:v>28.998352323763672</c:v>
                </c:pt>
                <c:pt idx="143">
                  <c:v>-25.558168327312952</c:v>
                </c:pt>
                <c:pt idx="144">
                  <c:v>15.65112054251984</c:v>
                </c:pt>
                <c:pt idx="145">
                  <c:v>35.876136022915766</c:v>
                </c:pt>
                <c:pt idx="146">
                  <c:v>61.87258198408902</c:v>
                </c:pt>
                <c:pt idx="147">
                  <c:v>33.17147323130227</c:v>
                </c:pt>
                <c:pt idx="148">
                  <c:v>33.60517422329363</c:v>
                </c:pt>
                <c:pt idx="149">
                  <c:v>-14.943364974244103</c:v>
                </c:pt>
                <c:pt idx="150">
                  <c:v>-14.030744183249974</c:v>
                </c:pt>
                <c:pt idx="151">
                  <c:v>-22.451099653267978</c:v>
                </c:pt>
                <c:pt idx="152">
                  <c:v>-14.839778591929871</c:v>
                </c:pt>
                <c:pt idx="153">
                  <c:v>13.906604412617645</c:v>
                </c:pt>
                <c:pt idx="154">
                  <c:v>4.302247889153632</c:v>
                </c:pt>
                <c:pt idx="155">
                  <c:v>25.222100310733065</c:v>
                </c:pt>
                <c:pt idx="156">
                  <c:v>19.13822571391677</c:v>
                </c:pt>
                <c:pt idx="157">
                  <c:v>-7.341769874216456</c:v>
                </c:pt>
                <c:pt idx="158">
                  <c:v>43.72279794513656</c:v>
                </c:pt>
                <c:pt idx="159">
                  <c:v>36.210805020624925</c:v>
                </c:pt>
                <c:pt idx="160">
                  <c:v>14.84801219990728</c:v>
                </c:pt>
                <c:pt idx="161">
                  <c:v>-34.33889353693316</c:v>
                </c:pt>
                <c:pt idx="162">
                  <c:v>29.102644185718585</c:v>
                </c:pt>
                <c:pt idx="163">
                  <c:v>49.84515206479364</c:v>
                </c:pt>
                <c:pt idx="164">
                  <c:v>-5.44061670843848</c:v>
                </c:pt>
                <c:pt idx="165">
                  <c:v>10.394869968601792</c:v>
                </c:pt>
                <c:pt idx="166">
                  <c:v>-103.15390568061696</c:v>
                </c:pt>
                <c:pt idx="167">
                  <c:v>24.78366826619972</c:v>
                </c:pt>
                <c:pt idx="168">
                  <c:v>7.924874145610373</c:v>
                </c:pt>
                <c:pt idx="169">
                  <c:v>-11.878766339216517</c:v>
                </c:pt>
                <c:pt idx="170">
                  <c:v>7.413121863408334</c:v>
                </c:pt>
                <c:pt idx="171">
                  <c:v>5.701951143463108</c:v>
                </c:pt>
                <c:pt idx="172">
                  <c:v>16.0488742884968</c:v>
                </c:pt>
                <c:pt idx="173">
                  <c:v>23.210792867107717</c:v>
                </c:pt>
                <c:pt idx="174">
                  <c:v>2.141335644355608</c:v>
                </c:pt>
                <c:pt idx="175">
                  <c:v>-14.802083028159437</c:v>
                </c:pt>
                <c:pt idx="176">
                  <c:v>8.832411180696626</c:v>
                </c:pt>
                <c:pt idx="177">
                  <c:v>-56.77244840370834</c:v>
                </c:pt>
                <c:pt idx="178">
                  <c:v>28.690622315412636</c:v>
                </c:pt>
                <c:pt idx="179">
                  <c:v>35.83391278881457</c:v>
                </c:pt>
                <c:pt idx="180">
                  <c:v>-5.302968841005273</c:v>
                </c:pt>
                <c:pt idx="181">
                  <c:v>11.918006100233567</c:v>
                </c:pt>
                <c:pt idx="182">
                  <c:v>33.50529520833547</c:v>
                </c:pt>
                <c:pt idx="183">
                  <c:v>-11.34122216328016</c:v>
                </c:pt>
                <c:pt idx="184">
                  <c:v>-0.7301672559533908</c:v>
                </c:pt>
                <c:pt idx="185">
                  <c:v>3.73574529791306</c:v>
                </c:pt>
                <c:pt idx="186">
                  <c:v>21.229586264596907</c:v>
                </c:pt>
                <c:pt idx="187">
                  <c:v>-0.6624156024030996</c:v>
                </c:pt>
                <c:pt idx="188">
                  <c:v>-3.792417150104132</c:v>
                </c:pt>
                <c:pt idx="189">
                  <c:v>-1.1982310568018972</c:v>
                </c:pt>
                <c:pt idx="190">
                  <c:v>5.696751871365522</c:v>
                </c:pt>
                <c:pt idx="191">
                  <c:v>-28.096258315738627</c:v>
                </c:pt>
                <c:pt idx="192">
                  <c:v>-20.09032461276533</c:v>
                </c:pt>
                <c:pt idx="193">
                  <c:v>7.105560744511446</c:v>
                </c:pt>
                <c:pt idx="194">
                  <c:v>-13.103190292556622</c:v>
                </c:pt>
                <c:pt idx="195">
                  <c:v>12.201525816744818</c:v>
                </c:pt>
                <c:pt idx="196">
                  <c:v>18.592750720345574</c:v>
                </c:pt>
                <c:pt idx="197">
                  <c:v>15.102348133794802</c:v>
                </c:pt>
                <c:pt idx="198">
                  <c:v>10.608489455817582</c:v>
                </c:pt>
                <c:pt idx="199">
                  <c:v>4.923059193523547</c:v>
                </c:pt>
                <c:pt idx="200">
                  <c:v>4.422709887690811</c:v>
                </c:pt>
                <c:pt idx="201">
                  <c:v>-9.061300937199958</c:v>
                </c:pt>
                <c:pt idx="202">
                  <c:v>17.937313836400552</c:v>
                </c:pt>
                <c:pt idx="203">
                  <c:v>-13.31003539870651</c:v>
                </c:pt>
                <c:pt idx="204">
                  <c:v>39.13814189088163</c:v>
                </c:pt>
                <c:pt idx="205">
                  <c:v>20.949959657993308</c:v>
                </c:pt>
                <c:pt idx="206">
                  <c:v>-5.456240468720416</c:v>
                </c:pt>
                <c:pt idx="207">
                  <c:v>34.04151392083204</c:v>
                </c:pt>
                <c:pt idx="208">
                  <c:v>-7.0584121108683275</c:v>
                </c:pt>
                <c:pt idx="209">
                  <c:v>-59.06870366809691</c:v>
                </c:pt>
                <c:pt idx="210">
                  <c:v>48.703872979372754</c:v>
                </c:pt>
                <c:pt idx="211">
                  <c:v>-1.6253860075861783</c:v>
                </c:pt>
                <c:pt idx="212">
                  <c:v>13.990452021313411</c:v>
                </c:pt>
                <c:pt idx="213">
                  <c:v>-37.458692039651716</c:v>
                </c:pt>
              </c:numCache>
            </c:numRef>
          </c:val>
          <c:smooth val="0"/>
        </c:ser>
        <c:axId val="18531154"/>
        <c:axId val="32562659"/>
      </c:lineChart>
      <c:catAx>
        <c:axId val="18531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2562659"/>
        <c:crossesAt val="-150"/>
        <c:auto val="1"/>
        <c:lblOffset val="100"/>
        <c:tickLblSkip val="16"/>
        <c:tickMarkSkip val="16"/>
        <c:noMultiLvlLbl val="0"/>
      </c:catAx>
      <c:valAx>
        <c:axId val="3256265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85311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ock%20market\Revision%202-01\StockMark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ocks"/>
      <sheetName val="Assets v. Liab"/>
      <sheetName val="Outflows and calcs"/>
      <sheetName val="Inflows"/>
      <sheetName val="Returns"/>
      <sheetName val="Fig 5"/>
      <sheetName val="Fig 6"/>
      <sheetName val="Fig 4"/>
    </sheetNames>
    <sheetDataSet>
      <sheetData sheetId="0">
        <row r="9">
          <cell r="A9">
            <v>16803</v>
          </cell>
          <cell r="N9">
            <v>105096.195</v>
          </cell>
        </row>
        <row r="10">
          <cell r="A10">
            <v>16893</v>
          </cell>
          <cell r="N10">
            <v>106390.613</v>
          </cell>
        </row>
        <row r="11">
          <cell r="A11">
            <v>16984</v>
          </cell>
          <cell r="N11">
            <v>107539.964</v>
          </cell>
        </row>
        <row r="12">
          <cell r="A12">
            <v>17076</v>
          </cell>
          <cell r="N12">
            <v>108634.14800000002</v>
          </cell>
        </row>
        <row r="13">
          <cell r="A13">
            <v>17168</v>
          </cell>
          <cell r="N13">
            <v>110952.17500000003</v>
          </cell>
        </row>
        <row r="14">
          <cell r="A14">
            <v>17258</v>
          </cell>
          <cell r="N14">
            <v>111336.22400000003</v>
          </cell>
        </row>
        <row r="15">
          <cell r="A15">
            <v>17349</v>
          </cell>
          <cell r="N15">
            <v>111745.71400000004</v>
          </cell>
        </row>
        <row r="16">
          <cell r="A16">
            <v>17441</v>
          </cell>
          <cell r="N16">
            <v>111958.85400000005</v>
          </cell>
        </row>
        <row r="17">
          <cell r="A17">
            <v>17533</v>
          </cell>
          <cell r="N17">
            <v>112460.86900000006</v>
          </cell>
        </row>
        <row r="18">
          <cell r="A18">
            <v>17624</v>
          </cell>
          <cell r="N18">
            <v>113086.18700000008</v>
          </cell>
        </row>
        <row r="19">
          <cell r="A19">
            <v>17715</v>
          </cell>
          <cell r="N19">
            <v>113802.25700000007</v>
          </cell>
        </row>
        <row r="20">
          <cell r="A20">
            <v>17807</v>
          </cell>
          <cell r="N20">
            <v>114170.78200000006</v>
          </cell>
        </row>
        <row r="21">
          <cell r="A21">
            <v>17899</v>
          </cell>
          <cell r="N21">
            <v>117460.29200000004</v>
          </cell>
        </row>
        <row r="22">
          <cell r="A22">
            <v>17989</v>
          </cell>
          <cell r="N22">
            <v>118735.16700000004</v>
          </cell>
        </row>
        <row r="23">
          <cell r="A23">
            <v>18080</v>
          </cell>
          <cell r="N23">
            <v>119987.25700000004</v>
          </cell>
        </row>
        <row r="24">
          <cell r="A24">
            <v>18172</v>
          </cell>
          <cell r="N24">
            <v>121428.71000000005</v>
          </cell>
        </row>
        <row r="25">
          <cell r="A25">
            <v>18264</v>
          </cell>
          <cell r="N25">
            <v>126181.92400000006</v>
          </cell>
        </row>
        <row r="26">
          <cell r="A26">
            <v>18354</v>
          </cell>
          <cell r="N26">
            <v>133319.82400000005</v>
          </cell>
        </row>
        <row r="27">
          <cell r="A27">
            <v>18445</v>
          </cell>
          <cell r="N27">
            <v>140291.99600000004</v>
          </cell>
        </row>
        <row r="28">
          <cell r="A28">
            <v>18537</v>
          </cell>
          <cell r="N28">
            <v>147597.11100000003</v>
          </cell>
        </row>
        <row r="29">
          <cell r="A29">
            <v>18629</v>
          </cell>
          <cell r="N29">
            <v>153900.647</v>
          </cell>
        </row>
        <row r="30">
          <cell r="A30">
            <v>18719</v>
          </cell>
          <cell r="N30">
            <v>159587.918</v>
          </cell>
        </row>
        <row r="31">
          <cell r="A31">
            <v>18810</v>
          </cell>
          <cell r="N31">
            <v>165294.94000000003</v>
          </cell>
        </row>
        <row r="32">
          <cell r="A32">
            <v>18902</v>
          </cell>
          <cell r="N32">
            <v>171380.4340000001</v>
          </cell>
        </row>
        <row r="33">
          <cell r="A33">
            <v>18994</v>
          </cell>
          <cell r="N33">
            <v>175881.99400000006</v>
          </cell>
        </row>
        <row r="34">
          <cell r="A34">
            <v>19085</v>
          </cell>
          <cell r="N34">
            <v>181219.34100000001</v>
          </cell>
        </row>
        <row r="35">
          <cell r="A35">
            <v>19176</v>
          </cell>
          <cell r="N35">
            <v>177196.868</v>
          </cell>
        </row>
        <row r="36">
          <cell r="A36">
            <v>19268</v>
          </cell>
          <cell r="N36">
            <v>166352.56</v>
          </cell>
        </row>
        <row r="37">
          <cell r="A37">
            <v>19360</v>
          </cell>
          <cell r="N37">
            <v>165513.077</v>
          </cell>
        </row>
        <row r="38">
          <cell r="A38">
            <v>19450</v>
          </cell>
          <cell r="N38">
            <v>155404.952</v>
          </cell>
        </row>
        <row r="39">
          <cell r="A39">
            <v>19541</v>
          </cell>
          <cell r="N39">
            <v>150047.64900000003</v>
          </cell>
        </row>
        <row r="40">
          <cell r="A40">
            <v>19633</v>
          </cell>
          <cell r="N40">
            <v>164996.805</v>
          </cell>
        </row>
        <row r="41">
          <cell r="A41">
            <v>19725</v>
          </cell>
          <cell r="N41">
            <v>179078.687</v>
          </cell>
        </row>
        <row r="42">
          <cell r="A42">
            <v>19815</v>
          </cell>
          <cell r="N42">
            <v>194144.856</v>
          </cell>
        </row>
        <row r="43">
          <cell r="A43">
            <v>19906</v>
          </cell>
          <cell r="N43">
            <v>211080.788</v>
          </cell>
        </row>
        <row r="44">
          <cell r="A44">
            <v>19998</v>
          </cell>
          <cell r="N44">
            <v>212518.892</v>
          </cell>
        </row>
        <row r="45">
          <cell r="A45">
            <v>20090</v>
          </cell>
          <cell r="N45">
            <v>221274.87900000002</v>
          </cell>
        </row>
        <row r="46">
          <cell r="A46">
            <v>20180</v>
          </cell>
          <cell r="N46">
            <v>241720.09</v>
          </cell>
        </row>
        <row r="47">
          <cell r="A47">
            <v>20271</v>
          </cell>
          <cell r="N47">
            <v>256580.727</v>
          </cell>
        </row>
        <row r="48">
          <cell r="A48">
            <v>20363</v>
          </cell>
          <cell r="N48">
            <v>260855.503</v>
          </cell>
        </row>
        <row r="49">
          <cell r="A49">
            <v>20455</v>
          </cell>
          <cell r="N49">
            <v>284086.445</v>
          </cell>
        </row>
        <row r="50">
          <cell r="A50">
            <v>20546</v>
          </cell>
          <cell r="N50">
            <v>274511.278</v>
          </cell>
        </row>
        <row r="51">
          <cell r="A51">
            <v>20637</v>
          </cell>
          <cell r="N51">
            <v>269622.065</v>
          </cell>
        </row>
        <row r="52">
          <cell r="A52">
            <v>20729</v>
          </cell>
          <cell r="N52">
            <v>291152.876</v>
          </cell>
        </row>
        <row r="53">
          <cell r="A53">
            <v>20821</v>
          </cell>
          <cell r="N53">
            <v>279597.908</v>
          </cell>
        </row>
        <row r="54">
          <cell r="A54">
            <v>20911</v>
          </cell>
          <cell r="N54">
            <v>298329.984</v>
          </cell>
        </row>
        <row r="55">
          <cell r="A55">
            <v>21002</v>
          </cell>
          <cell r="N55">
            <v>269537.178</v>
          </cell>
        </row>
        <row r="56">
          <cell r="A56">
            <v>21094</v>
          </cell>
          <cell r="N56">
            <v>269815.1</v>
          </cell>
        </row>
        <row r="57">
          <cell r="A57">
            <v>21186</v>
          </cell>
          <cell r="N57">
            <v>290657.815</v>
          </cell>
        </row>
        <row r="58">
          <cell r="A58">
            <v>21276</v>
          </cell>
          <cell r="N58">
            <v>305827.352</v>
          </cell>
        </row>
        <row r="59">
          <cell r="A59">
            <v>21367</v>
          </cell>
          <cell r="N59">
            <v>336350.41599999997</v>
          </cell>
        </row>
        <row r="60">
          <cell r="A60">
            <v>21459</v>
          </cell>
          <cell r="N60">
            <v>347557.424</v>
          </cell>
        </row>
        <row r="61">
          <cell r="A61">
            <v>21551</v>
          </cell>
          <cell r="N61">
            <v>357357.231</v>
          </cell>
        </row>
        <row r="62">
          <cell r="A62">
            <v>21641</v>
          </cell>
          <cell r="N62">
            <v>371460.268</v>
          </cell>
        </row>
        <row r="63">
          <cell r="A63">
            <v>21732</v>
          </cell>
          <cell r="N63">
            <v>363732.52</v>
          </cell>
        </row>
        <row r="64">
          <cell r="A64">
            <v>21824</v>
          </cell>
          <cell r="N64">
            <v>382909.28</v>
          </cell>
        </row>
        <row r="65">
          <cell r="A65">
            <v>21916</v>
          </cell>
          <cell r="N65">
            <v>363575.49199999997</v>
          </cell>
        </row>
        <row r="66">
          <cell r="A66">
            <v>22007</v>
          </cell>
          <cell r="N66">
            <v>373969.821</v>
          </cell>
        </row>
        <row r="67">
          <cell r="A67">
            <v>22098</v>
          </cell>
          <cell r="N67">
            <v>350290.338</v>
          </cell>
        </row>
        <row r="68">
          <cell r="A68">
            <v>22190</v>
          </cell>
          <cell r="N68">
            <v>393561.16000000003</v>
          </cell>
        </row>
        <row r="69">
          <cell r="A69">
            <v>22282</v>
          </cell>
          <cell r="N69">
            <v>442832.713</v>
          </cell>
        </row>
        <row r="70">
          <cell r="A70">
            <v>22372</v>
          </cell>
          <cell r="N70">
            <v>442394.406</v>
          </cell>
        </row>
        <row r="71">
          <cell r="A71">
            <v>22463</v>
          </cell>
          <cell r="N71">
            <v>451442.211</v>
          </cell>
        </row>
        <row r="72">
          <cell r="A72">
            <v>22555</v>
          </cell>
          <cell r="N72">
            <v>465041.856</v>
          </cell>
        </row>
        <row r="73">
          <cell r="A73">
            <v>22647</v>
          </cell>
          <cell r="N73">
            <v>459141.071</v>
          </cell>
        </row>
        <row r="74">
          <cell r="A74">
            <v>22737</v>
          </cell>
          <cell r="N74">
            <v>357233.012</v>
          </cell>
        </row>
        <row r="75">
          <cell r="A75">
            <v>22828</v>
          </cell>
          <cell r="N75">
            <v>376841.76300000004</v>
          </cell>
        </row>
        <row r="76">
          <cell r="A76">
            <v>22920</v>
          </cell>
          <cell r="N76">
            <v>456166.573</v>
          </cell>
        </row>
        <row r="77">
          <cell r="A77">
            <v>23012</v>
          </cell>
          <cell r="N77">
            <v>482005.191</v>
          </cell>
        </row>
        <row r="78">
          <cell r="A78">
            <v>23102</v>
          </cell>
          <cell r="N78">
            <v>502461.082</v>
          </cell>
        </row>
        <row r="79">
          <cell r="A79">
            <v>23193</v>
          </cell>
          <cell r="N79">
            <v>520743.579</v>
          </cell>
        </row>
        <row r="80">
          <cell r="A80">
            <v>23285</v>
          </cell>
          <cell r="N80">
            <v>498490.341</v>
          </cell>
        </row>
        <row r="81">
          <cell r="A81">
            <v>23377</v>
          </cell>
          <cell r="N81">
            <v>532880.296</v>
          </cell>
        </row>
        <row r="82">
          <cell r="A82">
            <v>23468</v>
          </cell>
          <cell r="N82">
            <v>546766.428</v>
          </cell>
        </row>
        <row r="83">
          <cell r="A83">
            <v>23559</v>
          </cell>
          <cell r="N83">
            <v>564931.036</v>
          </cell>
        </row>
        <row r="84">
          <cell r="A84">
            <v>23651</v>
          </cell>
          <cell r="N84">
            <v>581743.829</v>
          </cell>
        </row>
        <row r="85">
          <cell r="A85">
            <v>23743</v>
          </cell>
          <cell r="N85">
            <v>603990.779</v>
          </cell>
        </row>
        <row r="86">
          <cell r="A86">
            <v>23833</v>
          </cell>
          <cell r="N86">
            <v>585085.915</v>
          </cell>
        </row>
        <row r="87">
          <cell r="A87">
            <v>23924</v>
          </cell>
          <cell r="N87">
            <v>635118.463</v>
          </cell>
        </row>
        <row r="88">
          <cell r="A88">
            <v>24016</v>
          </cell>
          <cell r="N88">
            <v>672378.932</v>
          </cell>
        </row>
        <row r="89">
          <cell r="A89">
            <v>24108</v>
          </cell>
          <cell r="N89">
            <v>655899.121</v>
          </cell>
        </row>
        <row r="90">
          <cell r="A90">
            <v>24198</v>
          </cell>
          <cell r="N90">
            <v>631525.487</v>
          </cell>
        </row>
        <row r="91">
          <cell r="A91">
            <v>24289</v>
          </cell>
          <cell r="N91">
            <v>575868.25</v>
          </cell>
        </row>
        <row r="92">
          <cell r="A92">
            <v>24381</v>
          </cell>
          <cell r="N92">
            <v>603558.208</v>
          </cell>
        </row>
        <row r="93">
          <cell r="A93">
            <v>24473</v>
          </cell>
          <cell r="N93">
            <v>691366.9839999999</v>
          </cell>
        </row>
        <row r="94">
          <cell r="A94">
            <v>24563</v>
          </cell>
          <cell r="N94">
            <v>710160.3659999999</v>
          </cell>
        </row>
        <row r="95">
          <cell r="A95">
            <v>24654</v>
          </cell>
          <cell r="N95">
            <v>746822.552</v>
          </cell>
        </row>
        <row r="96">
          <cell r="A96">
            <v>24746</v>
          </cell>
          <cell r="N96">
            <v>779531.494</v>
          </cell>
        </row>
        <row r="97">
          <cell r="A97">
            <v>24838</v>
          </cell>
          <cell r="N97">
            <v>722665.1950000001</v>
          </cell>
        </row>
        <row r="98">
          <cell r="A98">
            <v>24929</v>
          </cell>
          <cell r="N98">
            <v>803640.72</v>
          </cell>
        </row>
        <row r="99">
          <cell r="A99">
            <v>25020</v>
          </cell>
          <cell r="N99">
            <v>801619.328</v>
          </cell>
        </row>
        <row r="100">
          <cell r="A100">
            <v>25112</v>
          </cell>
          <cell r="N100">
            <v>921756.208</v>
          </cell>
        </row>
        <row r="101">
          <cell r="A101">
            <v>25204</v>
          </cell>
          <cell r="N101">
            <v>885112.7</v>
          </cell>
        </row>
        <row r="102">
          <cell r="A102">
            <v>25294</v>
          </cell>
          <cell r="N102">
            <v>855992.0800000001</v>
          </cell>
        </row>
        <row r="103">
          <cell r="A103">
            <v>25385</v>
          </cell>
          <cell r="N103">
            <v>827697.9</v>
          </cell>
        </row>
        <row r="104">
          <cell r="A104">
            <v>25477</v>
          </cell>
          <cell r="N104">
            <v>801025.3300000001</v>
          </cell>
        </row>
        <row r="105">
          <cell r="A105">
            <v>25569</v>
          </cell>
          <cell r="N105">
            <v>782292.76</v>
          </cell>
        </row>
        <row r="106">
          <cell r="A106">
            <v>25659</v>
          </cell>
          <cell r="N106">
            <v>655209.09</v>
          </cell>
        </row>
        <row r="107">
          <cell r="A107">
            <v>25750</v>
          </cell>
          <cell r="N107">
            <v>745428.74</v>
          </cell>
        </row>
        <row r="108">
          <cell r="A108">
            <v>25842</v>
          </cell>
          <cell r="N108">
            <v>817858.44</v>
          </cell>
        </row>
        <row r="109">
          <cell r="A109">
            <v>25934</v>
          </cell>
          <cell r="N109">
            <v>903624.79</v>
          </cell>
        </row>
        <row r="110">
          <cell r="A110">
            <v>26024</v>
          </cell>
          <cell r="N110">
            <v>902518.29</v>
          </cell>
        </row>
        <row r="111">
          <cell r="A111">
            <v>26115</v>
          </cell>
          <cell r="N111">
            <v>893999.85471</v>
          </cell>
        </row>
        <row r="112">
          <cell r="A112">
            <v>26207</v>
          </cell>
          <cell r="N112">
            <v>954492.9667400001</v>
          </cell>
        </row>
        <row r="113">
          <cell r="A113">
            <v>26299</v>
          </cell>
          <cell r="N113">
            <v>1011076.5952999999</v>
          </cell>
        </row>
        <row r="114">
          <cell r="A114">
            <v>26390</v>
          </cell>
          <cell r="N114">
            <v>1009794.1521000001</v>
          </cell>
        </row>
        <row r="115">
          <cell r="A115">
            <v>26481</v>
          </cell>
          <cell r="N115">
            <v>1017735.9858</v>
          </cell>
        </row>
        <row r="116">
          <cell r="A116">
            <v>26573</v>
          </cell>
          <cell r="N116">
            <v>1170395.7655</v>
          </cell>
        </row>
        <row r="117">
          <cell r="A117">
            <v>26665</v>
          </cell>
          <cell r="N117">
            <v>1114349.8802</v>
          </cell>
        </row>
        <row r="118">
          <cell r="A118">
            <v>26755</v>
          </cell>
          <cell r="N118">
            <v>1038052.5005</v>
          </cell>
        </row>
        <row r="119">
          <cell r="A119">
            <v>26846</v>
          </cell>
          <cell r="N119">
            <v>1103008.7715</v>
          </cell>
        </row>
        <row r="120">
          <cell r="A120">
            <v>26938</v>
          </cell>
          <cell r="N120">
            <v>952799.618</v>
          </cell>
        </row>
        <row r="121">
          <cell r="A121">
            <v>27030</v>
          </cell>
          <cell r="N121">
            <v>972697.728</v>
          </cell>
        </row>
        <row r="122">
          <cell r="A122">
            <v>27120</v>
          </cell>
          <cell r="N122">
            <v>901690.446</v>
          </cell>
        </row>
        <row r="123">
          <cell r="A123">
            <v>27211</v>
          </cell>
          <cell r="N123">
            <v>733754.8</v>
          </cell>
        </row>
        <row r="124">
          <cell r="A124">
            <v>27303</v>
          </cell>
          <cell r="N124">
            <v>719012.248</v>
          </cell>
        </row>
        <row r="125">
          <cell r="A125">
            <v>27395</v>
          </cell>
          <cell r="N125">
            <v>786201.5719999999</v>
          </cell>
        </row>
        <row r="126">
          <cell r="A126">
            <v>27485</v>
          </cell>
          <cell r="N126">
            <v>1103521.901</v>
          </cell>
        </row>
        <row r="127">
          <cell r="A127">
            <v>27576</v>
          </cell>
          <cell r="N127">
            <v>1027008.081</v>
          </cell>
        </row>
        <row r="128">
          <cell r="A128">
            <v>27668</v>
          </cell>
          <cell r="N128">
            <v>1075727.402</v>
          </cell>
        </row>
        <row r="129">
          <cell r="A129">
            <v>27760</v>
          </cell>
          <cell r="N129">
            <v>1199119.454</v>
          </cell>
        </row>
        <row r="130">
          <cell r="A130">
            <v>27851</v>
          </cell>
          <cell r="N130">
            <v>1211171.046</v>
          </cell>
        </row>
        <row r="131">
          <cell r="A131">
            <v>27942</v>
          </cell>
          <cell r="N131">
            <v>1229358.991</v>
          </cell>
        </row>
        <row r="132">
          <cell r="A132">
            <v>28034</v>
          </cell>
          <cell r="N132">
            <v>1264314.011</v>
          </cell>
        </row>
        <row r="133">
          <cell r="A133">
            <v>28126</v>
          </cell>
          <cell r="N133">
            <v>1224339.3429999999</v>
          </cell>
        </row>
        <row r="134">
          <cell r="A134">
            <v>28216</v>
          </cell>
          <cell r="N134">
            <v>1263554.682</v>
          </cell>
        </row>
        <row r="135">
          <cell r="A135">
            <v>28307</v>
          </cell>
          <cell r="N135">
            <v>1220669.112</v>
          </cell>
        </row>
        <row r="136">
          <cell r="A136">
            <v>28399</v>
          </cell>
          <cell r="N136">
            <v>1205957.78</v>
          </cell>
        </row>
        <row r="137">
          <cell r="A137">
            <v>28491</v>
          </cell>
          <cell r="N137">
            <v>1170628.392</v>
          </cell>
        </row>
        <row r="138">
          <cell r="A138">
            <v>28581</v>
          </cell>
          <cell r="N138">
            <v>1245777.087</v>
          </cell>
        </row>
        <row r="139">
          <cell r="A139">
            <v>28672</v>
          </cell>
          <cell r="N139">
            <v>1314245.982</v>
          </cell>
        </row>
        <row r="140">
          <cell r="A140">
            <v>28764</v>
          </cell>
          <cell r="N140">
            <v>1284769.683</v>
          </cell>
        </row>
        <row r="141">
          <cell r="A141">
            <v>28856</v>
          </cell>
          <cell r="N141">
            <v>1349394.88</v>
          </cell>
        </row>
        <row r="142">
          <cell r="A142">
            <v>28946</v>
          </cell>
          <cell r="N142">
            <v>1373660.47</v>
          </cell>
        </row>
        <row r="143">
          <cell r="A143">
            <v>29037</v>
          </cell>
          <cell r="N143">
            <v>1464456.73</v>
          </cell>
        </row>
        <row r="144">
          <cell r="A144">
            <v>29129</v>
          </cell>
          <cell r="N144">
            <v>1492896.23</v>
          </cell>
        </row>
        <row r="145">
          <cell r="A145">
            <v>29221</v>
          </cell>
          <cell r="N145">
            <v>1420718.31</v>
          </cell>
        </row>
        <row r="146">
          <cell r="A146">
            <v>29312</v>
          </cell>
          <cell r="N146">
            <v>1562789</v>
          </cell>
        </row>
        <row r="147">
          <cell r="A147">
            <v>29403</v>
          </cell>
          <cell r="N147">
            <v>1730763.63</v>
          </cell>
        </row>
        <row r="148">
          <cell r="A148">
            <v>29495</v>
          </cell>
          <cell r="N148">
            <v>1858439.98</v>
          </cell>
        </row>
        <row r="149">
          <cell r="A149">
            <v>29587</v>
          </cell>
          <cell r="N149">
            <v>1856887.26</v>
          </cell>
        </row>
        <row r="150">
          <cell r="A150">
            <v>29677</v>
          </cell>
          <cell r="N150">
            <v>1831622.59</v>
          </cell>
        </row>
        <row r="151">
          <cell r="A151">
            <v>29768</v>
          </cell>
          <cell r="N151">
            <v>1657189.43</v>
          </cell>
        </row>
        <row r="152">
          <cell r="A152">
            <v>29860</v>
          </cell>
          <cell r="N152">
            <v>1780103.44</v>
          </cell>
        </row>
        <row r="153">
          <cell r="A153">
            <v>29952</v>
          </cell>
          <cell r="N153">
            <v>1654874.3399999999</v>
          </cell>
        </row>
        <row r="154">
          <cell r="A154">
            <v>30042</v>
          </cell>
          <cell r="N154">
            <v>1690994.44</v>
          </cell>
        </row>
        <row r="155">
          <cell r="A155">
            <v>30133</v>
          </cell>
          <cell r="N155">
            <v>1820854.54</v>
          </cell>
        </row>
        <row r="156">
          <cell r="A156">
            <v>30225</v>
          </cell>
          <cell r="N156">
            <v>2101152.34</v>
          </cell>
        </row>
        <row r="157">
          <cell r="A157">
            <v>30317</v>
          </cell>
          <cell r="N157">
            <v>2251296.81</v>
          </cell>
        </row>
        <row r="158">
          <cell r="A158">
            <v>30407</v>
          </cell>
          <cell r="N158">
            <v>2452861.32</v>
          </cell>
        </row>
        <row r="159">
          <cell r="A159">
            <v>30498</v>
          </cell>
          <cell r="N159">
            <v>2390648.09</v>
          </cell>
        </row>
        <row r="160">
          <cell r="A160">
            <v>30590</v>
          </cell>
          <cell r="N160">
            <v>2322106.12</v>
          </cell>
        </row>
        <row r="161">
          <cell r="A161">
            <v>30682</v>
          </cell>
          <cell r="N161">
            <v>2230247.69</v>
          </cell>
        </row>
        <row r="162">
          <cell r="A162">
            <v>30773</v>
          </cell>
          <cell r="N162">
            <v>2175715.75</v>
          </cell>
        </row>
        <row r="163">
          <cell r="A163">
            <v>30864</v>
          </cell>
          <cell r="N163">
            <v>2267421.55</v>
          </cell>
        </row>
        <row r="164">
          <cell r="A164">
            <v>30956</v>
          </cell>
          <cell r="N164">
            <v>2293249.2800000003</v>
          </cell>
        </row>
        <row r="165">
          <cell r="A165">
            <v>31048</v>
          </cell>
          <cell r="N165">
            <v>2446477.14</v>
          </cell>
        </row>
        <row r="166">
          <cell r="A166">
            <v>31138</v>
          </cell>
          <cell r="N166">
            <v>2562365.09</v>
          </cell>
        </row>
        <row r="167">
          <cell r="A167">
            <v>31229</v>
          </cell>
          <cell r="N167">
            <v>2524988.6799999997</v>
          </cell>
        </row>
        <row r="168">
          <cell r="A168">
            <v>31321</v>
          </cell>
          <cell r="N168">
            <v>2828883.88</v>
          </cell>
        </row>
        <row r="169">
          <cell r="A169">
            <v>31413</v>
          </cell>
          <cell r="N169">
            <v>3103829.7</v>
          </cell>
        </row>
        <row r="170">
          <cell r="A170">
            <v>31503</v>
          </cell>
          <cell r="N170">
            <v>3250018.56</v>
          </cell>
        </row>
        <row r="171">
          <cell r="A171">
            <v>31594</v>
          </cell>
          <cell r="N171">
            <v>3028329.15</v>
          </cell>
        </row>
        <row r="172">
          <cell r="A172">
            <v>31686</v>
          </cell>
          <cell r="N172">
            <v>3265653.74</v>
          </cell>
        </row>
        <row r="173">
          <cell r="A173">
            <v>31778</v>
          </cell>
          <cell r="N173">
            <v>3763332.16</v>
          </cell>
        </row>
        <row r="174">
          <cell r="A174">
            <v>31868</v>
          </cell>
          <cell r="N174">
            <v>3766962.26</v>
          </cell>
        </row>
        <row r="175">
          <cell r="A175">
            <v>31959</v>
          </cell>
          <cell r="N175">
            <v>3904043.0300000003</v>
          </cell>
        </row>
        <row r="176">
          <cell r="A176">
            <v>32051</v>
          </cell>
          <cell r="N176">
            <v>3167840.34</v>
          </cell>
        </row>
        <row r="177">
          <cell r="A177">
            <v>32143</v>
          </cell>
          <cell r="N177">
            <v>3420784.23</v>
          </cell>
        </row>
        <row r="178">
          <cell r="A178">
            <v>32234</v>
          </cell>
          <cell r="N178">
            <v>3536692.83</v>
          </cell>
        </row>
        <row r="179">
          <cell r="A179">
            <v>32325</v>
          </cell>
          <cell r="N179">
            <v>3477695.26</v>
          </cell>
        </row>
        <row r="180">
          <cell r="A180">
            <v>32417</v>
          </cell>
          <cell r="N180">
            <v>3601008.5300000003</v>
          </cell>
        </row>
        <row r="181">
          <cell r="A181">
            <v>32509</v>
          </cell>
          <cell r="N181">
            <v>3706165.8</v>
          </cell>
        </row>
        <row r="182">
          <cell r="A182">
            <v>32599</v>
          </cell>
          <cell r="N182">
            <v>3909862.38</v>
          </cell>
        </row>
        <row r="183">
          <cell r="A183">
            <v>32690</v>
          </cell>
          <cell r="N183">
            <v>4185670.35</v>
          </cell>
        </row>
        <row r="184">
          <cell r="A184">
            <v>32782</v>
          </cell>
          <cell r="N184">
            <v>4285589.359999999</v>
          </cell>
        </row>
        <row r="185">
          <cell r="A185">
            <v>32874</v>
          </cell>
          <cell r="N185">
            <v>4183292.83</v>
          </cell>
        </row>
        <row r="186">
          <cell r="A186">
            <v>32964</v>
          </cell>
          <cell r="N186">
            <v>4329963.84</v>
          </cell>
        </row>
        <row r="187">
          <cell r="A187">
            <v>33055</v>
          </cell>
          <cell r="N187">
            <v>3855491.32</v>
          </cell>
        </row>
        <row r="188">
          <cell r="A188">
            <v>33147</v>
          </cell>
          <cell r="N188">
            <v>4181904.46</v>
          </cell>
        </row>
        <row r="189">
          <cell r="A189">
            <v>33239</v>
          </cell>
          <cell r="N189">
            <v>4630024.8</v>
          </cell>
        </row>
        <row r="190">
          <cell r="A190">
            <v>33329</v>
          </cell>
          <cell r="N190">
            <v>4590837.52</v>
          </cell>
        </row>
        <row r="191">
          <cell r="A191">
            <v>33420</v>
          </cell>
          <cell r="N191">
            <v>4761144.05</v>
          </cell>
        </row>
        <row r="192">
          <cell r="A192">
            <v>33512</v>
          </cell>
          <cell r="N192">
            <v>5246288.62</v>
          </cell>
        </row>
        <row r="193">
          <cell r="A193">
            <v>33604</v>
          </cell>
          <cell r="N193">
            <v>5172031.8100000005</v>
          </cell>
        </row>
        <row r="194">
          <cell r="A194">
            <v>33695</v>
          </cell>
          <cell r="N194">
            <v>5230338.27</v>
          </cell>
        </row>
        <row r="195">
          <cell r="A195">
            <v>33786</v>
          </cell>
          <cell r="N195">
            <v>5359341.99</v>
          </cell>
        </row>
        <row r="196">
          <cell r="A196">
            <v>33878</v>
          </cell>
          <cell r="N196">
            <v>5746364.859999999</v>
          </cell>
        </row>
        <row r="197">
          <cell r="A197">
            <v>33970</v>
          </cell>
          <cell r="N197">
            <v>5870287.01</v>
          </cell>
        </row>
        <row r="198">
          <cell r="A198">
            <v>34060</v>
          </cell>
          <cell r="N198">
            <v>5931259.16</v>
          </cell>
        </row>
        <row r="199">
          <cell r="A199">
            <v>34151</v>
          </cell>
          <cell r="N199">
            <v>6032774.42</v>
          </cell>
        </row>
        <row r="200">
          <cell r="A200">
            <v>34243</v>
          </cell>
          <cell r="N200">
            <v>6243172.27</v>
          </cell>
        </row>
        <row r="201">
          <cell r="A201">
            <v>34335</v>
          </cell>
          <cell r="N201">
            <v>5970270.02</v>
          </cell>
        </row>
        <row r="202">
          <cell r="A202">
            <v>34425</v>
          </cell>
          <cell r="N202">
            <v>5822885.68</v>
          </cell>
        </row>
        <row r="203">
          <cell r="A203">
            <v>34516</v>
          </cell>
          <cell r="N203">
            <v>6062626.69</v>
          </cell>
        </row>
        <row r="204">
          <cell r="A204">
            <v>34608</v>
          </cell>
          <cell r="N204">
            <v>6010909.34</v>
          </cell>
        </row>
        <row r="205">
          <cell r="A205">
            <v>34700</v>
          </cell>
          <cell r="N205">
            <v>6351992.43</v>
          </cell>
        </row>
        <row r="206">
          <cell r="A206">
            <v>34790</v>
          </cell>
          <cell r="N206">
            <v>6820105.46</v>
          </cell>
        </row>
        <row r="207">
          <cell r="A207">
            <v>34881</v>
          </cell>
          <cell r="N207">
            <v>7239630.9399999995</v>
          </cell>
        </row>
        <row r="208">
          <cell r="A208">
            <v>34973</v>
          </cell>
          <cell r="N208">
            <v>7606119.0600000005</v>
          </cell>
        </row>
        <row r="209">
          <cell r="A209">
            <v>35065</v>
          </cell>
          <cell r="N209">
            <v>7857805.17</v>
          </cell>
        </row>
        <row r="210">
          <cell r="A210">
            <v>35156</v>
          </cell>
          <cell r="N210">
            <v>8120398.029999999</v>
          </cell>
        </row>
        <row r="211">
          <cell r="A211">
            <v>35247</v>
          </cell>
          <cell r="N211">
            <v>8132268.640000001</v>
          </cell>
        </row>
        <row r="212">
          <cell r="A212">
            <v>35339</v>
          </cell>
          <cell r="N212">
            <v>8695966.01</v>
          </cell>
        </row>
        <row r="213">
          <cell r="A213">
            <v>35431</v>
          </cell>
          <cell r="N213">
            <v>8625149.5</v>
          </cell>
        </row>
        <row r="214">
          <cell r="A214">
            <v>35521</v>
          </cell>
          <cell r="N214">
            <v>9805590.73</v>
          </cell>
        </row>
        <row r="215">
          <cell r="A215">
            <v>35612</v>
          </cell>
          <cell r="N215">
            <v>10594458.95</v>
          </cell>
        </row>
        <row r="216">
          <cell r="A216">
            <v>35704</v>
          </cell>
          <cell r="N216">
            <v>10752404.83</v>
          </cell>
        </row>
        <row r="217">
          <cell r="A217">
            <v>35796</v>
          </cell>
          <cell r="N217">
            <v>12037374.02</v>
          </cell>
        </row>
        <row r="218">
          <cell r="A218">
            <v>35886</v>
          </cell>
          <cell r="N218">
            <v>12115070.24</v>
          </cell>
        </row>
        <row r="219">
          <cell r="A219">
            <v>35977</v>
          </cell>
          <cell r="N219">
            <v>10870301.61</v>
          </cell>
        </row>
        <row r="220">
          <cell r="A220">
            <v>36069</v>
          </cell>
          <cell r="N220">
            <v>12689529.780000001</v>
          </cell>
        </row>
        <row r="221">
          <cell r="A221">
            <v>36161</v>
          </cell>
          <cell r="N221">
            <v>13005344.05</v>
          </cell>
        </row>
        <row r="222">
          <cell r="A222">
            <v>36251</v>
          </cell>
          <cell r="N222">
            <v>13871041.06</v>
          </cell>
        </row>
        <row r="223">
          <cell r="A223">
            <v>36342</v>
          </cell>
          <cell r="N223">
            <v>13065097.96</v>
          </cell>
        </row>
        <row r="224">
          <cell r="A224">
            <v>36434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281"/>
  <sheetViews>
    <sheetView tabSelected="1" workbookViewId="0" topLeftCell="A1">
      <pane xSplit="2" ySplit="6" topLeftCell="K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206" sqref="Q206"/>
    </sheetView>
  </sheetViews>
  <sheetFormatPr defaultColWidth="9.140625" defaultRowHeight="12.75"/>
  <cols>
    <col min="3" max="3" width="12.7109375" style="0" customWidth="1"/>
    <col min="4" max="4" width="12.28125" style="0" customWidth="1"/>
    <col min="5" max="5" width="14.421875" style="0" customWidth="1"/>
    <col min="7" max="7" width="11.57421875" style="0" bestFit="1" customWidth="1"/>
    <col min="11" max="11" width="11.421875" style="0" customWidth="1"/>
    <col min="13" max="13" width="10.28125" style="0" bestFit="1" customWidth="1"/>
    <col min="14" max="14" width="9.28125" style="0" bestFit="1" customWidth="1"/>
    <col min="17" max="17" width="9.8515625" style="0" customWidth="1"/>
  </cols>
  <sheetData>
    <row r="1" spans="17:18" ht="12.75">
      <c r="Q1" t="s">
        <v>140</v>
      </c>
      <c r="R1">
        <f>CORREL(Q11:Q221,R11:R221)</f>
        <v>0.2183954782711473</v>
      </c>
    </row>
    <row r="2" spans="2:21" ht="12.75">
      <c r="B2" t="s">
        <v>2</v>
      </c>
      <c r="D2">
        <v>0.1</v>
      </c>
      <c r="E2">
        <f>1-(1-D2)^0.25</f>
        <v>0.025996253574703254</v>
      </c>
      <c r="T2" t="s">
        <v>143</v>
      </c>
      <c r="U2">
        <v>1.0445907523904687</v>
      </c>
    </row>
    <row r="3" spans="15:21" ht="12.75">
      <c r="O3">
        <v>4</v>
      </c>
      <c r="T3" t="s">
        <v>144</v>
      </c>
      <c r="U3">
        <f>CORREL(T8:T220,T9:T221)</f>
        <v>0.06547422286898918</v>
      </c>
    </row>
    <row r="4" ht="12.75">
      <c r="J4" s="3">
        <f>AVERAGE(J7:J218)</f>
        <v>0.03696164617920598</v>
      </c>
    </row>
    <row r="5" spans="3:61" ht="110.25" customHeight="1">
      <c r="C5" s="8" t="s">
        <v>131</v>
      </c>
      <c r="D5" s="8" t="s">
        <v>130</v>
      </c>
      <c r="E5" s="8" t="s">
        <v>132</v>
      </c>
      <c r="F5" s="8" t="s">
        <v>122</v>
      </c>
      <c r="G5" s="8" t="s">
        <v>136</v>
      </c>
      <c r="H5" s="9" t="s">
        <v>0</v>
      </c>
      <c r="I5" s="9" t="s">
        <v>1</v>
      </c>
      <c r="J5" s="9" t="s">
        <v>3</v>
      </c>
      <c r="K5" s="8" t="s">
        <v>137</v>
      </c>
      <c r="L5" s="8" t="s">
        <v>123</v>
      </c>
      <c r="M5" s="8" t="s">
        <v>124</v>
      </c>
      <c r="N5" s="8" t="s">
        <v>125</v>
      </c>
      <c r="O5" s="8" t="s">
        <v>126</v>
      </c>
      <c r="P5" s="8" t="s">
        <v>142</v>
      </c>
      <c r="Q5" s="8" t="s">
        <v>138</v>
      </c>
      <c r="R5" s="8" t="s">
        <v>139</v>
      </c>
      <c r="S5" s="8" t="s">
        <v>141</v>
      </c>
      <c r="T5" s="8" t="s">
        <v>145</v>
      </c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3:9" ht="12.75">
      <c r="C6" s="1"/>
      <c r="D6" s="1"/>
      <c r="E6" s="1"/>
      <c r="F6" s="1"/>
      <c r="G6" s="1"/>
      <c r="I6" s="7">
        <f>'Initial capital'!G24</f>
        <v>378.1628390943427</v>
      </c>
    </row>
    <row r="7" spans="1:49" ht="12.75">
      <c r="A7">
        <f aca="true" t="shared" si="0" ref="A7:A29">A11-100</f>
        <v>194601</v>
      </c>
      <c r="B7" s="2">
        <f>'[1]Stocks'!$A9</f>
        <v>16803</v>
      </c>
      <c r="C7" s="1"/>
      <c r="D7">
        <v>13.6</v>
      </c>
      <c r="E7" s="5">
        <v>16.3</v>
      </c>
      <c r="F7" s="1"/>
      <c r="G7" s="10">
        <f>$F$31*D7/4</f>
        <v>2.4123209876543212</v>
      </c>
      <c r="H7" s="5">
        <f>100*G7/E7</f>
        <v>14.79951526168295</v>
      </c>
      <c r="I7" s="7">
        <f>(1-$E$2)*I6+H7</f>
        <v>383.1315372983994</v>
      </c>
      <c r="J7" s="3">
        <f aca="true" t="shared" si="1" ref="J7:J30">H7/I7</f>
        <v>0.03862776571732973</v>
      </c>
      <c r="K7" s="11">
        <f>'[1]Stocks'!$N9</f>
        <v>105096.195</v>
      </c>
      <c r="L7">
        <f>$L$10</f>
        <v>41.1</v>
      </c>
      <c r="M7" s="12">
        <f>K7/1000-L7</f>
        <v>63.99619500000001</v>
      </c>
      <c r="N7" s="12">
        <f>I7*E7/100</f>
        <v>62.45044057963911</v>
      </c>
      <c r="O7" s="4">
        <f aca="true" t="shared" si="2" ref="O7:O70">O$3*(I8/I7-1)+1</f>
        <v>1.078928817480307</v>
      </c>
      <c r="P7" s="6">
        <f>L7+O7*N7</f>
        <v>108.47958000571418</v>
      </c>
      <c r="Q7" s="4">
        <f aca="true" t="shared" si="3" ref="Q7:Q70">0.001*K7/(L7+O7*N7)-1</f>
        <v>-0.03118914182315191</v>
      </c>
      <c r="R7" s="4"/>
      <c r="S7" s="4">
        <f>(0.001*K7-P7)/E7</f>
        <v>-0.20756963225240332</v>
      </c>
      <c r="AW7">
        <f>ROUND(A16/100,0)</f>
        <v>1948</v>
      </c>
    </row>
    <row r="8" spans="1:21" ht="12.75">
      <c r="A8">
        <f t="shared" si="0"/>
        <v>194602</v>
      </c>
      <c r="B8" s="2">
        <f>'[1]Stocks'!$A10</f>
        <v>16893</v>
      </c>
      <c r="C8" s="1"/>
      <c r="D8">
        <v>16.1</v>
      </c>
      <c r="E8" s="5">
        <f>E7</f>
        <v>16.3</v>
      </c>
      <c r="F8" s="1"/>
      <c r="G8" s="10">
        <f aca="true" t="shared" si="4" ref="G8:G30">$F$31*D8/4</f>
        <v>2.855762345679013</v>
      </c>
      <c r="H8" s="5">
        <f>100*G8/E8</f>
        <v>17.520014390668788</v>
      </c>
      <c r="I8" s="7">
        <f aca="true" t="shared" si="5" ref="I8:I71">(1-$E$2)*I7+H8</f>
        <v>390.6915670929931</v>
      </c>
      <c r="J8" s="3">
        <f t="shared" si="1"/>
        <v>0.0448435949642564</v>
      </c>
      <c r="K8" s="11">
        <f>'[1]Stocks'!$N10</f>
        <v>106390.613</v>
      </c>
      <c r="L8">
        <f>$L$10</f>
        <v>41.1</v>
      </c>
      <c r="M8" s="12">
        <f aca="true" t="shared" si="6" ref="M8:M71">K8/1000-L8</f>
        <v>65.29061300000001</v>
      </c>
      <c r="N8" s="12">
        <f aca="true" t="shared" si="7" ref="N8:N71">I8*E8/100</f>
        <v>63.68272543615788</v>
      </c>
      <c r="O8" s="4">
        <f t="shared" si="2"/>
        <v>1.1043566567152476</v>
      </c>
      <c r="P8" s="6">
        <f aca="true" t="shared" si="8" ref="P8:P71">L8+O8*N8</f>
        <v>111.42844175319038</v>
      </c>
      <c r="Q8" s="4">
        <f t="shared" si="3"/>
        <v>-0.04521133629732499</v>
      </c>
      <c r="R8" s="4"/>
      <c r="S8" s="4">
        <f aca="true" t="shared" si="9" ref="S8:S71">(0.001*K8-P8)/E8</f>
        <v>-0.30906924866198665</v>
      </c>
      <c r="T8" s="4">
        <f>400*(S8-$U$2*S7)/(0.001*K8/E8)</f>
        <v>-5.6530403277017784</v>
      </c>
      <c r="U8">
        <f>ROUND(A8/100,0)</f>
        <v>1946</v>
      </c>
    </row>
    <row r="9" spans="1:21" ht="12.75">
      <c r="A9">
        <f t="shared" si="0"/>
        <v>194603</v>
      </c>
      <c r="B9" s="2">
        <f>'[1]Stocks'!$A11</f>
        <v>16984</v>
      </c>
      <c r="C9" s="1"/>
      <c r="D9">
        <v>18.7</v>
      </c>
      <c r="E9" s="5">
        <f>E7</f>
        <v>16.3</v>
      </c>
      <c r="F9" s="1"/>
      <c r="G9" s="10">
        <f t="shared" si="4"/>
        <v>3.3169413580246916</v>
      </c>
      <c r="H9" s="5">
        <f>100*G9/E9</f>
        <v>20.349333484814057</v>
      </c>
      <c r="I9" s="7">
        <f t="shared" si="5"/>
        <v>400.88438353015954</v>
      </c>
      <c r="J9" s="3">
        <f t="shared" si="1"/>
        <v>0.050761103003362874</v>
      </c>
      <c r="K9" s="11">
        <f>'[1]Stocks'!$N11</f>
        <v>107539.964</v>
      </c>
      <c r="L9">
        <f>$L$10</f>
        <v>41.1</v>
      </c>
      <c r="M9" s="12">
        <f t="shared" si="6"/>
        <v>66.439964</v>
      </c>
      <c r="N9" s="12">
        <f t="shared" si="7"/>
        <v>65.34415451541601</v>
      </c>
      <c r="O9" s="4">
        <f t="shared" si="2"/>
        <v>1.1229469755985741</v>
      </c>
      <c r="P9" s="6">
        <f t="shared" si="8"/>
        <v>114.47802068613231</v>
      </c>
      <c r="Q9" s="4">
        <f t="shared" si="3"/>
        <v>-0.06060601541281507</v>
      </c>
      <c r="R9" s="4"/>
      <c r="S9" s="4">
        <f t="shared" si="9"/>
        <v>-0.4256476494559692</v>
      </c>
      <c r="T9" s="4">
        <f aca="true" t="shared" si="10" ref="T9:T72">400*(S9-$U$2*S8)/(0.001*K9/E9)</f>
        <v>-6.232426703891474</v>
      </c>
      <c r="U9">
        <f aca="true" t="shared" si="11" ref="U9:U72">ROUND(A9/100,0)</f>
        <v>1946</v>
      </c>
    </row>
    <row r="10" spans="1:21" ht="12.75">
      <c r="A10">
        <f t="shared" si="0"/>
        <v>194604</v>
      </c>
      <c r="B10" s="2">
        <f>'[1]Stocks'!$A12</f>
        <v>17076</v>
      </c>
      <c r="C10" s="1"/>
      <c r="D10">
        <v>20.9</v>
      </c>
      <c r="E10" s="5">
        <f>E7</f>
        <v>16.3</v>
      </c>
      <c r="F10" s="1"/>
      <c r="G10" s="10">
        <f t="shared" si="4"/>
        <v>3.70716975308642</v>
      </c>
      <c r="H10" s="5">
        <f>100*G10/E10</f>
        <v>22.74337271832159</v>
      </c>
      <c r="I10" s="7">
        <f t="shared" si="5"/>
        <v>413.20626416009253</v>
      </c>
      <c r="J10" s="3">
        <f t="shared" si="1"/>
        <v>0.05504120990167251</v>
      </c>
      <c r="K10" s="11">
        <f>'[1]Stocks'!$N12</f>
        <v>108634.14800000002</v>
      </c>
      <c r="L10">
        <v>41.1</v>
      </c>
      <c r="M10" s="12">
        <f t="shared" si="6"/>
        <v>67.53414800000002</v>
      </c>
      <c r="N10" s="12">
        <f t="shared" si="7"/>
        <v>67.35262105809508</v>
      </c>
      <c r="O10" s="4">
        <f t="shared" si="2"/>
        <v>1.1087829828704985</v>
      </c>
      <c r="P10" s="6">
        <f t="shared" si="8"/>
        <v>115.77944008094101</v>
      </c>
      <c r="Q10" s="4">
        <f t="shared" si="3"/>
        <v>-0.06171468851417605</v>
      </c>
      <c r="R10" s="4"/>
      <c r="S10" s="4">
        <f t="shared" si="9"/>
        <v>-0.43836147735834297</v>
      </c>
      <c r="T10" s="4">
        <f t="shared" si="10"/>
        <v>0.3760798048645613</v>
      </c>
      <c r="U10">
        <f t="shared" si="11"/>
        <v>1946</v>
      </c>
    </row>
    <row r="11" spans="1:21" ht="12.75">
      <c r="A11">
        <f t="shared" si="0"/>
        <v>194701</v>
      </c>
      <c r="B11" s="2">
        <f>'[1]Stocks'!$A13</f>
        <v>17168</v>
      </c>
      <c r="C11" s="1"/>
      <c r="D11">
        <v>22.8</v>
      </c>
      <c r="E11">
        <v>18.4</v>
      </c>
      <c r="F11" s="1"/>
      <c r="G11" s="10">
        <f t="shared" si="4"/>
        <v>4.044185185185186</v>
      </c>
      <c r="H11" s="5">
        <f>100*G11/E11</f>
        <v>21.97926731078906</v>
      </c>
      <c r="I11" s="7">
        <f t="shared" si="5"/>
        <v>424.44371664912</v>
      </c>
      <c r="J11" s="3">
        <f t="shared" si="1"/>
        <v>0.05178370287657933</v>
      </c>
      <c r="K11" s="11">
        <f>'[1]Stocks'!$N13</f>
        <v>110952.17500000003</v>
      </c>
      <c r="L11">
        <v>44.2</v>
      </c>
      <c r="M11" s="12">
        <f t="shared" si="6"/>
        <v>66.75217500000002</v>
      </c>
      <c r="N11" s="12">
        <f t="shared" si="7"/>
        <v>78.09764386343808</v>
      </c>
      <c r="O11" s="4">
        <f t="shared" si="2"/>
        <v>1.1067837412690187</v>
      </c>
      <c r="P11" s="6">
        <f t="shared" si="8"/>
        <v>130.63720245947144</v>
      </c>
      <c r="Q11" s="4">
        <f t="shared" si="3"/>
        <v>-0.15068469845393717</v>
      </c>
      <c r="R11" s="4">
        <f>VLOOKUP(U11,$A$227:$B$281,2)</f>
        <v>0.04996961063824365</v>
      </c>
      <c r="S11" s="4">
        <f t="shared" si="9"/>
        <v>-1.0698384488843153</v>
      </c>
      <c r="T11" s="4">
        <f t="shared" si="10"/>
        <v>-40.59231431250742</v>
      </c>
      <c r="U11">
        <f t="shared" si="11"/>
        <v>1947</v>
      </c>
    </row>
    <row r="12" spans="1:21" ht="12.75">
      <c r="A12">
        <f t="shared" si="0"/>
        <v>194702</v>
      </c>
      <c r="B12" s="2">
        <f>'[1]Stocks'!$A14</f>
        <v>17258</v>
      </c>
      <c r="C12" s="1"/>
      <c r="D12">
        <v>23.2</v>
      </c>
      <c r="E12" s="5">
        <f aca="true" t="shared" si="12" ref="E12:E18">E11</f>
        <v>18.4</v>
      </c>
      <c r="F12" s="1"/>
      <c r="G12" s="10">
        <f t="shared" si="4"/>
        <v>4.115135802469136</v>
      </c>
      <c r="H12" s="5">
        <f aca="true" t="shared" si="13" ref="H12:H75">100*G12/E12</f>
        <v>22.364868491680088</v>
      </c>
      <c r="I12" s="7">
        <f t="shared" si="5"/>
        <v>435.7746386546001</v>
      </c>
      <c r="J12" s="3">
        <f t="shared" si="1"/>
        <v>0.05132209749683651</v>
      </c>
      <c r="K12" s="11">
        <f>'[1]Stocks'!$N14</f>
        <v>111336.22400000003</v>
      </c>
      <c r="L12">
        <v>45.1</v>
      </c>
      <c r="M12" s="12">
        <f t="shared" si="6"/>
        <v>66.23622400000002</v>
      </c>
      <c r="N12" s="12">
        <f t="shared" si="7"/>
        <v>80.18253351244641</v>
      </c>
      <c r="O12" s="4">
        <f t="shared" si="2"/>
        <v>1.1021882394384788</v>
      </c>
      <c r="P12" s="6">
        <f t="shared" si="8"/>
        <v>133.47624544580015</v>
      </c>
      <c r="Q12" s="4">
        <f t="shared" si="3"/>
        <v>-0.16587237206031824</v>
      </c>
      <c r="R12" s="4">
        <f aca="true" t="shared" si="14" ref="R12:R75">VLOOKUP(U12,$A$227:$B$281,2)</f>
        <v>0.04996961063824365</v>
      </c>
      <c r="S12" s="4">
        <f t="shared" si="9"/>
        <v>-1.2032620350978325</v>
      </c>
      <c r="T12" s="4">
        <f t="shared" si="10"/>
        <v>-5.666525213155592</v>
      </c>
      <c r="U12">
        <f t="shared" si="11"/>
        <v>1947</v>
      </c>
    </row>
    <row r="13" spans="1:21" ht="12.75">
      <c r="A13">
        <f t="shared" si="0"/>
        <v>194703</v>
      </c>
      <c r="B13" s="2">
        <f>'[1]Stocks'!$A15</f>
        <v>17349</v>
      </c>
      <c r="C13" s="1"/>
      <c r="D13">
        <v>23.3</v>
      </c>
      <c r="E13" s="5">
        <f t="shared" si="12"/>
        <v>18.4</v>
      </c>
      <c r="F13" s="1"/>
      <c r="G13" s="10">
        <f t="shared" si="4"/>
        <v>4.132873456790124</v>
      </c>
      <c r="H13" s="5">
        <f t="shared" si="13"/>
        <v>22.46126878690285</v>
      </c>
      <c r="I13" s="7">
        <f t="shared" si="5"/>
        <v>446.9073994336133</v>
      </c>
      <c r="J13" s="3">
        <f t="shared" si="1"/>
        <v>0.05025933518972626</v>
      </c>
      <c r="K13" s="11">
        <f>'[1]Stocks'!$N15</f>
        <v>111745.71400000004</v>
      </c>
      <c r="L13">
        <v>45.6</v>
      </c>
      <c r="M13" s="12">
        <f t="shared" si="6"/>
        <v>66.14571400000003</v>
      </c>
      <c r="N13" s="12">
        <f t="shared" si="7"/>
        <v>82.23096149578485</v>
      </c>
      <c r="O13" s="4">
        <f t="shared" si="2"/>
        <v>1.107406180919778</v>
      </c>
      <c r="P13" s="6">
        <f t="shared" si="8"/>
        <v>136.66307502340842</v>
      </c>
      <c r="Q13" s="4">
        <f t="shared" si="3"/>
        <v>-0.18232694543965444</v>
      </c>
      <c r="R13" s="4">
        <f t="shared" si="14"/>
        <v>0.04996961063824365</v>
      </c>
      <c r="S13" s="4">
        <f t="shared" si="9"/>
        <v>-1.3542044034461083</v>
      </c>
      <c r="T13" s="4">
        <f t="shared" si="10"/>
        <v>-6.407760259687221</v>
      </c>
      <c r="U13">
        <f t="shared" si="11"/>
        <v>1947</v>
      </c>
    </row>
    <row r="14" spans="1:21" ht="12.75">
      <c r="A14">
        <f t="shared" si="0"/>
        <v>194704</v>
      </c>
      <c r="B14" s="2">
        <f>'[1]Stocks'!$A16</f>
        <v>17441</v>
      </c>
      <c r="C14" s="1"/>
      <c r="D14">
        <v>24.5</v>
      </c>
      <c r="E14" s="5">
        <f t="shared" si="12"/>
        <v>18.4</v>
      </c>
      <c r="F14" s="1"/>
      <c r="G14" s="10">
        <f t="shared" si="4"/>
        <v>4.345725308641976</v>
      </c>
      <c r="H14" s="5">
        <f t="shared" si="13"/>
        <v>23.618072329575956</v>
      </c>
      <c r="I14" s="7">
        <f t="shared" si="5"/>
        <v>458.90755368310187</v>
      </c>
      <c r="J14" s="3">
        <f t="shared" si="1"/>
        <v>0.051465860912556234</v>
      </c>
      <c r="K14" s="11">
        <f>'[1]Stocks'!$N16</f>
        <v>111958.85400000005</v>
      </c>
      <c r="L14">
        <v>47.7</v>
      </c>
      <c r="M14" s="12">
        <f t="shared" si="6"/>
        <v>64.25885400000004</v>
      </c>
      <c r="N14" s="12">
        <f t="shared" si="7"/>
        <v>84.43898987769073</v>
      </c>
      <c r="O14" s="4">
        <f t="shared" si="2"/>
        <v>1.0704646137749805</v>
      </c>
      <c r="P14" s="6">
        <f t="shared" si="8"/>
        <v>138.0889506869717</v>
      </c>
      <c r="Q14" s="4">
        <f t="shared" si="3"/>
        <v>-0.18922655691840917</v>
      </c>
      <c r="R14" s="4">
        <f t="shared" si="14"/>
        <v>0.04996961063824365</v>
      </c>
      <c r="S14" s="4">
        <f t="shared" si="9"/>
        <v>-1.4201139503788944</v>
      </c>
      <c r="T14" s="4">
        <f t="shared" si="10"/>
        <v>-0.3631755214091208</v>
      </c>
      <c r="U14">
        <f t="shared" si="11"/>
        <v>1947</v>
      </c>
    </row>
    <row r="15" spans="1:21" ht="12.75">
      <c r="A15">
        <f t="shared" si="0"/>
        <v>194801</v>
      </c>
      <c r="B15" s="2">
        <f>'[1]Stocks'!$A17</f>
        <v>17533</v>
      </c>
      <c r="C15" s="1"/>
      <c r="D15">
        <v>26.2</v>
      </c>
      <c r="E15">
        <v>23.22</v>
      </c>
      <c r="F15" s="1"/>
      <c r="G15" s="10">
        <f t="shared" si="4"/>
        <v>4.647265432098766</v>
      </c>
      <c r="H15" s="5">
        <f t="shared" si="13"/>
        <v>20.014063015067897</v>
      </c>
      <c r="I15" s="7">
        <f t="shared" si="5"/>
        <v>466.9917395652771</v>
      </c>
      <c r="J15" s="3">
        <f t="shared" si="1"/>
        <v>0.042857424060003715</v>
      </c>
      <c r="K15" s="11">
        <f>'[1]Stocks'!$N17</f>
        <v>112460.86900000006</v>
      </c>
      <c r="L15">
        <v>49.4</v>
      </c>
      <c r="M15" s="12">
        <f t="shared" si="6"/>
        <v>63.06086900000006</v>
      </c>
      <c r="N15" s="12">
        <f t="shared" si="7"/>
        <v>108.43548192705734</v>
      </c>
      <c r="O15" s="4">
        <f t="shared" si="2"/>
        <v>1.0661360583057817</v>
      </c>
      <c r="P15" s="6">
        <f t="shared" si="8"/>
        <v>165.00697728220075</v>
      </c>
      <c r="Q15" s="4">
        <f t="shared" si="3"/>
        <v>-0.31844779625490904</v>
      </c>
      <c r="R15" s="4">
        <f t="shared" si="14"/>
        <v>0.08813959472101236</v>
      </c>
      <c r="S15" s="4">
        <f t="shared" si="9"/>
        <v>-2.262967626279099</v>
      </c>
      <c r="T15" s="4">
        <f t="shared" si="10"/>
        <v>-64.38036770415482</v>
      </c>
      <c r="U15">
        <f t="shared" si="11"/>
        <v>1948</v>
      </c>
    </row>
    <row r="16" spans="1:21" ht="12.75">
      <c r="A16">
        <f t="shared" si="0"/>
        <v>194802</v>
      </c>
      <c r="B16" s="2">
        <f>'[1]Stocks'!$A18</f>
        <v>17624</v>
      </c>
      <c r="C16" s="1"/>
      <c r="D16">
        <v>26</v>
      </c>
      <c r="E16" s="5">
        <f t="shared" si="12"/>
        <v>23.22</v>
      </c>
      <c r="F16" s="1"/>
      <c r="G16" s="10">
        <f t="shared" si="4"/>
        <v>4.611790123456791</v>
      </c>
      <c r="H16" s="5">
        <f t="shared" si="13"/>
        <v>19.861283908082648</v>
      </c>
      <c r="I16" s="7">
        <f t="shared" si="5"/>
        <v>474.712987794329</v>
      </c>
      <c r="J16" s="3">
        <f t="shared" si="1"/>
        <v>0.04183850962318228</v>
      </c>
      <c r="K16" s="11">
        <f>'[1]Stocks'!$N18</f>
        <v>113086.18700000008</v>
      </c>
      <c r="L16">
        <v>50.6</v>
      </c>
      <c r="M16" s="12">
        <f t="shared" si="6"/>
        <v>62.48618700000008</v>
      </c>
      <c r="N16" s="12">
        <f t="shared" si="7"/>
        <v>110.22835576584319</v>
      </c>
      <c r="O16" s="4">
        <f t="shared" si="2"/>
        <v>1.0698057179820974</v>
      </c>
      <c r="P16" s="6">
        <f t="shared" si="8"/>
        <v>168.52292528206394</v>
      </c>
      <c r="Q16" s="4">
        <f t="shared" si="3"/>
        <v>-0.3289566579103528</v>
      </c>
      <c r="R16" s="4">
        <f t="shared" si="14"/>
        <v>0.08813959472101236</v>
      </c>
      <c r="S16" s="4">
        <f t="shared" si="9"/>
        <v>-2.3874564290294513</v>
      </c>
      <c r="T16" s="4">
        <f t="shared" si="10"/>
        <v>-1.9367864843433513</v>
      </c>
      <c r="U16">
        <f t="shared" si="11"/>
        <v>1948</v>
      </c>
    </row>
    <row r="17" spans="1:21" ht="12.75">
      <c r="A17">
        <f t="shared" si="0"/>
        <v>194803</v>
      </c>
      <c r="B17" s="2">
        <f>'[1]Stocks'!$A19</f>
        <v>17715</v>
      </c>
      <c r="C17" s="1"/>
      <c r="D17">
        <v>27</v>
      </c>
      <c r="E17" s="5">
        <f t="shared" si="12"/>
        <v>23.22</v>
      </c>
      <c r="F17" s="1"/>
      <c r="G17" s="10">
        <f t="shared" si="4"/>
        <v>4.7891666666666675</v>
      </c>
      <c r="H17" s="5">
        <f t="shared" si="13"/>
        <v>20.625179443008903</v>
      </c>
      <c r="I17" s="7">
        <f t="shared" si="5"/>
        <v>482.9974080314315</v>
      </c>
      <c r="J17" s="3">
        <f t="shared" si="1"/>
        <v>0.04270246402992436</v>
      </c>
      <c r="K17" s="11">
        <f>'[1]Stocks'!$N19</f>
        <v>113802.25700000007</v>
      </c>
      <c r="L17">
        <v>52.7</v>
      </c>
      <c r="M17" s="12">
        <f t="shared" si="6"/>
        <v>61.102257000000066</v>
      </c>
      <c r="N17" s="12">
        <f t="shared" si="7"/>
        <v>112.15199814489839</v>
      </c>
      <c r="O17" s="4">
        <f t="shared" si="2"/>
        <v>1.0737837618850206</v>
      </c>
      <c r="P17" s="6">
        <f t="shared" si="8"/>
        <v>173.12699447095082</v>
      </c>
      <c r="Q17" s="4">
        <f t="shared" si="3"/>
        <v>-0.34266601607818536</v>
      </c>
      <c r="R17" s="4">
        <f t="shared" si="14"/>
        <v>0.08813959472101236</v>
      </c>
      <c r="S17" s="4">
        <f t="shared" si="9"/>
        <v>-2.554898254562909</v>
      </c>
      <c r="T17" s="4">
        <f t="shared" si="10"/>
        <v>-4.977171300973966</v>
      </c>
      <c r="U17">
        <f t="shared" si="11"/>
        <v>1948</v>
      </c>
    </row>
    <row r="18" spans="1:21" ht="12.75">
      <c r="A18">
        <f t="shared" si="0"/>
        <v>194804</v>
      </c>
      <c r="B18" s="2">
        <f>'[1]Stocks'!$A20</f>
        <v>17807</v>
      </c>
      <c r="C18" s="1"/>
      <c r="D18">
        <v>28.1</v>
      </c>
      <c r="E18" s="5">
        <f t="shared" si="12"/>
        <v>23.22</v>
      </c>
      <c r="F18" s="1"/>
      <c r="G18" s="10">
        <f t="shared" si="4"/>
        <v>4.984280864197531</v>
      </c>
      <c r="H18" s="5">
        <f t="shared" si="13"/>
        <v>21.465464531427784</v>
      </c>
      <c r="I18" s="7">
        <f t="shared" si="5"/>
        <v>491.9067494677498</v>
      </c>
      <c r="J18" s="3">
        <f t="shared" si="1"/>
        <v>0.04363726367782862</v>
      </c>
      <c r="K18" s="11">
        <f>'[1]Stocks'!$N20</f>
        <v>114170.78200000006</v>
      </c>
      <c r="L18">
        <v>53.4</v>
      </c>
      <c r="M18" s="12">
        <f t="shared" si="6"/>
        <v>60.77078200000006</v>
      </c>
      <c r="N18" s="12">
        <f t="shared" si="7"/>
        <v>114.22074722641149</v>
      </c>
      <c r="O18" s="4">
        <f t="shared" si="2"/>
        <v>1.0565453282324233</v>
      </c>
      <c r="P18" s="6">
        <f t="shared" si="8"/>
        <v>174.07939686928157</v>
      </c>
      <c r="Q18" s="4">
        <f t="shared" si="3"/>
        <v>-0.3441453494595207</v>
      </c>
      <c r="R18" s="4">
        <f t="shared" si="14"/>
        <v>0.08813959472101236</v>
      </c>
      <c r="S18" s="4">
        <f t="shared" si="9"/>
        <v>-2.580043706687403</v>
      </c>
      <c r="T18" s="4">
        <f t="shared" si="10"/>
        <v>7.222363707260846</v>
      </c>
      <c r="U18">
        <f t="shared" si="11"/>
        <v>1948</v>
      </c>
    </row>
    <row r="19" spans="1:21" ht="12.75">
      <c r="A19">
        <f t="shared" si="0"/>
        <v>194901</v>
      </c>
      <c r="B19" s="2">
        <f>'[1]Stocks'!$A21</f>
        <v>17899</v>
      </c>
      <c r="C19" s="1"/>
      <c r="D19">
        <v>26.6</v>
      </c>
      <c r="E19">
        <v>23.9</v>
      </c>
      <c r="F19" s="1"/>
      <c r="G19" s="10">
        <f t="shared" si="4"/>
        <v>4.7182160493827165</v>
      </c>
      <c r="H19" s="5">
        <f t="shared" si="13"/>
        <v>19.7414897463712</v>
      </c>
      <c r="I19" s="7">
        <f t="shared" si="5"/>
        <v>498.8605066198494</v>
      </c>
      <c r="J19" s="3">
        <f t="shared" si="1"/>
        <v>0.03957316621460869</v>
      </c>
      <c r="K19" s="11">
        <f>'[1]Stocks'!$N21</f>
        <v>117460.29200000004</v>
      </c>
      <c r="L19">
        <v>52.5</v>
      </c>
      <c r="M19" s="12">
        <f t="shared" si="6"/>
        <v>64.96029200000004</v>
      </c>
      <c r="N19" s="12">
        <f t="shared" si="7"/>
        <v>119.22766108214401</v>
      </c>
      <c r="O19" s="4">
        <f t="shared" si="2"/>
        <v>1.0480798406025489</v>
      </c>
      <c r="P19" s="6">
        <f t="shared" si="8"/>
        <v>177.46010802238823</v>
      </c>
      <c r="Q19" s="4">
        <f t="shared" si="3"/>
        <v>-0.33810311901094214</v>
      </c>
      <c r="R19" s="4">
        <f t="shared" si="14"/>
        <v>-0.0030404872258031016</v>
      </c>
      <c r="S19" s="4">
        <f t="shared" si="9"/>
        <v>-2.510452553237999</v>
      </c>
      <c r="T19" s="4">
        <f t="shared" si="10"/>
        <v>15.027478802413496</v>
      </c>
      <c r="U19">
        <f t="shared" si="11"/>
        <v>1949</v>
      </c>
    </row>
    <row r="20" spans="1:21" ht="12.75">
      <c r="A20">
        <f t="shared" si="0"/>
        <v>194902</v>
      </c>
      <c r="B20" s="2">
        <f>'[1]Stocks'!$A22</f>
        <v>17989</v>
      </c>
      <c r="C20" s="1"/>
      <c r="D20">
        <v>25.5</v>
      </c>
      <c r="E20">
        <v>23.85</v>
      </c>
      <c r="F20" s="1"/>
      <c r="G20" s="10">
        <f t="shared" si="4"/>
        <v>4.523101851851853</v>
      </c>
      <c r="H20" s="5">
        <f t="shared" si="13"/>
        <v>18.964787638791833</v>
      </c>
      <c r="I20" s="7">
        <f t="shared" si="5"/>
        <v>504.8567900301467</v>
      </c>
      <c r="J20" s="3">
        <f t="shared" si="1"/>
        <v>0.03756468767639905</v>
      </c>
      <c r="K20" s="11">
        <f>'[1]Stocks'!$N22</f>
        <v>118735.16700000004</v>
      </c>
      <c r="L20">
        <v>50.2</v>
      </c>
      <c r="M20" s="12">
        <f t="shared" si="6"/>
        <v>68.53516700000004</v>
      </c>
      <c r="N20" s="12">
        <f t="shared" si="7"/>
        <v>120.40834442219</v>
      </c>
      <c r="O20" s="4">
        <f t="shared" si="2"/>
        <v>1.0386822404781269</v>
      </c>
      <c r="P20" s="6">
        <f t="shared" si="8"/>
        <v>175.26600895670228</v>
      </c>
      <c r="Q20" s="4">
        <f t="shared" si="3"/>
        <v>-0.3225431005887035</v>
      </c>
      <c r="R20" s="4">
        <f t="shared" si="14"/>
        <v>-0.0030404872258031016</v>
      </c>
      <c r="S20" s="4">
        <f t="shared" si="9"/>
        <v>-2.3702659101342656</v>
      </c>
      <c r="T20" s="4">
        <f t="shared" si="10"/>
        <v>20.257827167051715</v>
      </c>
      <c r="U20">
        <f t="shared" si="11"/>
        <v>1949</v>
      </c>
    </row>
    <row r="21" spans="1:21" ht="12.75">
      <c r="A21">
        <f t="shared" si="0"/>
        <v>194903</v>
      </c>
      <c r="B21" s="2">
        <f>'[1]Stocks'!$A23</f>
        <v>18080</v>
      </c>
      <c r="C21" s="1"/>
      <c r="D21">
        <v>24.1</v>
      </c>
      <c r="E21">
        <v>23.74</v>
      </c>
      <c r="F21" s="1"/>
      <c r="G21" s="10">
        <f t="shared" si="4"/>
        <v>4.274774691358025</v>
      </c>
      <c r="H21" s="5">
        <f t="shared" si="13"/>
        <v>18.00663307227475</v>
      </c>
      <c r="I21" s="7">
        <f t="shared" si="5"/>
        <v>509.739037969887</v>
      </c>
      <c r="J21" s="3">
        <f t="shared" si="1"/>
        <v>0.035325199231333926</v>
      </c>
      <c r="K21" s="11">
        <f>'[1]Stocks'!$N23</f>
        <v>119987.25700000004</v>
      </c>
      <c r="L21">
        <v>49.6</v>
      </c>
      <c r="M21" s="12">
        <f t="shared" si="6"/>
        <v>70.38725700000003</v>
      </c>
      <c r="N21" s="12">
        <f t="shared" si="7"/>
        <v>121.01204761405117</v>
      </c>
      <c r="O21" s="4">
        <f t="shared" si="2"/>
        <v>1.034674030687679</v>
      </c>
      <c r="P21" s="6">
        <f t="shared" si="8"/>
        <v>174.80802306659965</v>
      </c>
      <c r="Q21" s="4">
        <f t="shared" si="3"/>
        <v>-0.31360554913268246</v>
      </c>
      <c r="R21" s="4">
        <f t="shared" si="14"/>
        <v>-0.0030404872258031016</v>
      </c>
      <c r="S21" s="4">
        <f t="shared" si="9"/>
        <v>-2.3092150828390734</v>
      </c>
      <c r="T21" s="4">
        <f t="shared" si="10"/>
        <v>13.19631234730558</v>
      </c>
      <c r="U21">
        <f t="shared" si="11"/>
        <v>1949</v>
      </c>
    </row>
    <row r="22" spans="1:21" ht="12.75">
      <c r="A22">
        <f t="shared" si="0"/>
        <v>194904</v>
      </c>
      <c r="B22" s="2">
        <f>'[1]Stocks'!$A24</f>
        <v>18172</v>
      </c>
      <c r="C22" s="1"/>
      <c r="D22">
        <v>23.5</v>
      </c>
      <c r="E22">
        <v>23.59</v>
      </c>
      <c r="F22" s="1"/>
      <c r="G22" s="10">
        <f t="shared" si="4"/>
        <v>4.168348765432099</v>
      </c>
      <c r="H22" s="5">
        <f t="shared" si="13"/>
        <v>17.669982049309446</v>
      </c>
      <c r="I22" s="7">
        <f t="shared" si="5"/>
        <v>514.1577147312059</v>
      </c>
      <c r="J22" s="3">
        <f t="shared" si="1"/>
        <v>0.034366851927033815</v>
      </c>
      <c r="K22" s="11">
        <f>'[1]Stocks'!$N24</f>
        <v>121428.71000000005</v>
      </c>
      <c r="L22">
        <v>48.9</v>
      </c>
      <c r="M22" s="12">
        <f t="shared" si="6"/>
        <v>72.52871000000005</v>
      </c>
      <c r="N22" s="12">
        <f t="shared" si="7"/>
        <v>121.28980490509147</v>
      </c>
      <c r="O22" s="4">
        <f t="shared" si="2"/>
        <v>1.0375771672559475</v>
      </c>
      <c r="P22" s="6">
        <f t="shared" si="8"/>
        <v>174.74753219045132</v>
      </c>
      <c r="Q22" s="4">
        <f t="shared" si="3"/>
        <v>-0.3051191711957393</v>
      </c>
      <c r="R22" s="4">
        <f t="shared" si="14"/>
        <v>-0.0030404872258031016</v>
      </c>
      <c r="S22" s="4">
        <f t="shared" si="9"/>
        <v>-2.260229851227269</v>
      </c>
      <c r="T22" s="4">
        <f t="shared" si="10"/>
        <v>11.808131284793323</v>
      </c>
      <c r="U22">
        <f t="shared" si="11"/>
        <v>1949</v>
      </c>
    </row>
    <row r="23" spans="1:21" ht="12.75">
      <c r="A23">
        <f t="shared" si="0"/>
        <v>195001</v>
      </c>
      <c r="B23" s="2">
        <f>'[1]Stocks'!$A25</f>
        <v>18264</v>
      </c>
      <c r="C23" s="1"/>
      <c r="D23">
        <v>24.2</v>
      </c>
      <c r="E23">
        <v>23.59</v>
      </c>
      <c r="F23" s="1"/>
      <c r="G23" s="10">
        <f t="shared" si="4"/>
        <v>4.292512345679013</v>
      </c>
      <c r="H23" s="5">
        <f t="shared" si="13"/>
        <v>18.196321940139946</v>
      </c>
      <c r="I23" s="7">
        <f t="shared" si="5"/>
        <v>518.9878623418035</v>
      </c>
      <c r="J23" s="3">
        <f t="shared" si="1"/>
        <v>0.035061170521471494</v>
      </c>
      <c r="K23" s="11">
        <f>'[1]Stocks'!$N25</f>
        <v>126181.92400000006</v>
      </c>
      <c r="L23">
        <v>49.4</v>
      </c>
      <c r="M23" s="12">
        <f t="shared" si="6"/>
        <v>76.78192400000006</v>
      </c>
      <c r="N23" s="12">
        <f t="shared" si="7"/>
        <v>122.42923672643144</v>
      </c>
      <c r="O23" s="4">
        <f t="shared" si="2"/>
        <v>1.0486797658720297</v>
      </c>
      <c r="P23" s="6">
        <f t="shared" si="8"/>
        <v>177.78906330616542</v>
      </c>
      <c r="Q23" s="4">
        <f t="shared" si="3"/>
        <v>-0.2902717318291631</v>
      </c>
      <c r="R23" s="4">
        <f t="shared" si="14"/>
        <v>0.04047453546180482</v>
      </c>
      <c r="S23" s="4">
        <f t="shared" si="9"/>
        <v>-2.1876701698247287</v>
      </c>
      <c r="T23" s="4">
        <f t="shared" si="10"/>
        <v>12.962900398734652</v>
      </c>
      <c r="U23">
        <f t="shared" si="11"/>
        <v>1950</v>
      </c>
    </row>
    <row r="24" spans="1:21" ht="12.75">
      <c r="A24">
        <f t="shared" si="0"/>
        <v>195002</v>
      </c>
      <c r="B24" s="2">
        <f>'[1]Stocks'!$A26</f>
        <v>18354</v>
      </c>
      <c r="C24" s="1"/>
      <c r="D24">
        <v>26.6</v>
      </c>
      <c r="E24">
        <v>23.82</v>
      </c>
      <c r="F24" s="1"/>
      <c r="G24" s="10">
        <f t="shared" si="4"/>
        <v>4.7182160493827165</v>
      </c>
      <c r="H24" s="5">
        <f t="shared" si="13"/>
        <v>19.807791978936677</v>
      </c>
      <c r="I24" s="7">
        <f t="shared" si="5"/>
        <v>525.3039142491095</v>
      </c>
      <c r="J24" s="3">
        <f t="shared" si="1"/>
        <v>0.03770729941590237</v>
      </c>
      <c r="K24" s="11">
        <f>'[1]Stocks'!$N26</f>
        <v>133319.82400000005</v>
      </c>
      <c r="L24">
        <v>50.8</v>
      </c>
      <c r="M24" s="12">
        <f t="shared" si="6"/>
        <v>82.51982400000004</v>
      </c>
      <c r="N24" s="12">
        <f t="shared" si="7"/>
        <v>125.12739237413788</v>
      </c>
      <c r="O24" s="4">
        <f t="shared" si="2"/>
        <v>1.0603367705193918</v>
      </c>
      <c r="P24" s="6">
        <f t="shared" si="8"/>
        <v>183.47717513350614</v>
      </c>
      <c r="Q24" s="4">
        <f t="shared" si="3"/>
        <v>-0.2733710669842685</v>
      </c>
      <c r="R24" s="4">
        <f t="shared" si="14"/>
        <v>0.04047453546180482</v>
      </c>
      <c r="S24" s="4">
        <f t="shared" si="9"/>
        <v>-2.105682247418391</v>
      </c>
      <c r="T24" s="4">
        <f t="shared" si="10"/>
        <v>12.831069892913092</v>
      </c>
      <c r="U24">
        <f t="shared" si="11"/>
        <v>1950</v>
      </c>
    </row>
    <row r="25" spans="1:21" ht="12.75">
      <c r="A25">
        <f t="shared" si="0"/>
        <v>195003</v>
      </c>
      <c r="B25" s="2">
        <f>'[1]Stocks'!$A27</f>
        <v>18445</v>
      </c>
      <c r="C25" s="1"/>
      <c r="D25">
        <v>29.6</v>
      </c>
      <c r="E25">
        <v>24.33</v>
      </c>
      <c r="F25" s="1"/>
      <c r="G25" s="10">
        <f t="shared" si="4"/>
        <v>5.250345679012346</v>
      </c>
      <c r="H25" s="5">
        <f t="shared" si="13"/>
        <v>21.579719190350787</v>
      </c>
      <c r="I25" s="7">
        <f t="shared" si="5"/>
        <v>533.2276996808563</v>
      </c>
      <c r="J25" s="3">
        <f t="shared" si="1"/>
        <v>0.04046998909333954</v>
      </c>
      <c r="K25" s="11">
        <f>'[1]Stocks'!$N27</f>
        <v>140291.99600000004</v>
      </c>
      <c r="L25">
        <v>54.1</v>
      </c>
      <c r="M25" s="12">
        <f t="shared" si="6"/>
        <v>86.19199600000005</v>
      </c>
      <c r="N25" s="12">
        <f t="shared" si="7"/>
        <v>129.73429933235232</v>
      </c>
      <c r="O25" s="4">
        <f t="shared" si="2"/>
        <v>1.0579719506972802</v>
      </c>
      <c r="P25" s="6">
        <f t="shared" si="8"/>
        <v>191.35524973699364</v>
      </c>
      <c r="Q25" s="4">
        <f t="shared" si="3"/>
        <v>-0.2668505505188752</v>
      </c>
      <c r="R25" s="4">
        <f t="shared" si="14"/>
        <v>0.04047453546180482</v>
      </c>
      <c r="S25" s="4">
        <f t="shared" si="9"/>
        <v>-2.0987773833536214</v>
      </c>
      <c r="T25" s="4">
        <f t="shared" si="10"/>
        <v>6.992374062630643</v>
      </c>
      <c r="U25">
        <f t="shared" si="11"/>
        <v>1950</v>
      </c>
    </row>
    <row r="26" spans="1:21" ht="12.75">
      <c r="A26">
        <f t="shared" si="0"/>
        <v>195004</v>
      </c>
      <c r="B26" s="2">
        <f>'[1]Stocks'!$A28</f>
        <v>18537</v>
      </c>
      <c r="C26" s="1"/>
      <c r="D26">
        <v>30.6</v>
      </c>
      <c r="E26">
        <v>25.14</v>
      </c>
      <c r="F26" s="1"/>
      <c r="G26" s="10">
        <f t="shared" si="4"/>
        <v>5.427722222222223</v>
      </c>
      <c r="H26" s="5">
        <f t="shared" si="13"/>
        <v>21.589984973039872</v>
      </c>
      <c r="I26" s="7">
        <f t="shared" si="5"/>
        <v>540.955762159937</v>
      </c>
      <c r="J26" s="3">
        <f t="shared" si="1"/>
        <v>0.03991081430916833</v>
      </c>
      <c r="K26" s="11">
        <f>'[1]Stocks'!$N28</f>
        <v>147597.11100000003</v>
      </c>
      <c r="L26">
        <v>59.8</v>
      </c>
      <c r="M26" s="12">
        <f t="shared" si="6"/>
        <v>87.79711100000004</v>
      </c>
      <c r="N26" s="12">
        <f t="shared" si="7"/>
        <v>135.99627860700815</v>
      </c>
      <c r="O26" s="4">
        <f t="shared" si="2"/>
        <v>1.0516516544588255</v>
      </c>
      <c r="P26" s="6">
        <f t="shared" si="8"/>
        <v>202.8207113973035</v>
      </c>
      <c r="Q26" s="4">
        <f t="shared" si="3"/>
        <v>-0.272277914897589</v>
      </c>
      <c r="R26" s="4">
        <f t="shared" si="14"/>
        <v>0.04047453546180482</v>
      </c>
      <c r="S26" s="4">
        <f t="shared" si="9"/>
        <v>-2.1966428161218565</v>
      </c>
      <c r="T26" s="4">
        <f t="shared" si="10"/>
        <v>-0.2915595425987943</v>
      </c>
      <c r="U26">
        <f t="shared" si="11"/>
        <v>1950</v>
      </c>
    </row>
    <row r="27" spans="1:21" ht="12.75">
      <c r="A27">
        <f t="shared" si="0"/>
        <v>195101</v>
      </c>
      <c r="B27" s="2">
        <f>'[1]Stocks'!$A29</f>
        <v>18629</v>
      </c>
      <c r="C27" s="1"/>
      <c r="D27">
        <v>30.9</v>
      </c>
      <c r="E27">
        <v>26.04</v>
      </c>
      <c r="F27" s="1"/>
      <c r="G27" s="10">
        <f t="shared" si="4"/>
        <v>5.480935185185185</v>
      </c>
      <c r="H27" s="5">
        <f t="shared" si="13"/>
        <v>21.048138191955395</v>
      </c>
      <c r="I27" s="7">
        <f t="shared" si="5"/>
        <v>547.9410771860859</v>
      </c>
      <c r="J27" s="3">
        <f t="shared" si="1"/>
        <v>0.03841314161012837</v>
      </c>
      <c r="K27" s="11">
        <f>'[1]Stocks'!$N29</f>
        <v>153900.647</v>
      </c>
      <c r="L27">
        <v>64.4</v>
      </c>
      <c r="M27" s="12">
        <f t="shared" si="6"/>
        <v>89.50064699999999</v>
      </c>
      <c r="N27" s="12">
        <f t="shared" si="7"/>
        <v>142.68385649925676</v>
      </c>
      <c r="O27" s="4">
        <f t="shared" si="2"/>
        <v>1.0513980082297687</v>
      </c>
      <c r="P27" s="6">
        <f t="shared" si="8"/>
        <v>214.4175225298607</v>
      </c>
      <c r="Q27" s="4">
        <f t="shared" si="3"/>
        <v>-0.2822384794667743</v>
      </c>
      <c r="R27" s="4">
        <f t="shared" si="14"/>
        <v>0.01383903729366514</v>
      </c>
      <c r="S27" s="4">
        <f t="shared" si="9"/>
        <v>-2.323996756139044</v>
      </c>
      <c r="T27" s="4">
        <f t="shared" si="10"/>
        <v>-1.9900624493349015</v>
      </c>
      <c r="U27">
        <f t="shared" si="11"/>
        <v>1951</v>
      </c>
    </row>
    <row r="28" spans="1:21" ht="12.75">
      <c r="A28">
        <f t="shared" si="0"/>
        <v>195102</v>
      </c>
      <c r="B28" s="2">
        <f>'[1]Stocks'!$A30</f>
        <v>18719</v>
      </c>
      <c r="C28" s="1"/>
      <c r="D28">
        <v>31.8</v>
      </c>
      <c r="E28">
        <v>26.5</v>
      </c>
      <c r="F28" s="1"/>
      <c r="G28" s="10">
        <f t="shared" si="4"/>
        <v>5.640574074074075</v>
      </c>
      <c r="H28" s="5">
        <f t="shared" si="13"/>
        <v>21.28518518518519</v>
      </c>
      <c r="I28" s="7">
        <f t="shared" si="5"/>
        <v>554.9818471847456</v>
      </c>
      <c r="J28" s="3">
        <f t="shared" si="1"/>
        <v>0.038352939457675005</v>
      </c>
      <c r="K28" s="11">
        <f>'[1]Stocks'!$N30</f>
        <v>159587.918</v>
      </c>
      <c r="L28">
        <v>67.1</v>
      </c>
      <c r="M28" s="12">
        <f t="shared" si="6"/>
        <v>92.48791800000001</v>
      </c>
      <c r="N28" s="12">
        <f t="shared" si="7"/>
        <v>147.07018950395758</v>
      </c>
      <c r="O28" s="4">
        <f t="shared" si="2"/>
        <v>1.0513384165266624</v>
      </c>
      <c r="P28" s="6">
        <f t="shared" si="8"/>
        <v>221.72054015136692</v>
      </c>
      <c r="Q28" s="4">
        <f t="shared" si="3"/>
        <v>-0.2802294370604972</v>
      </c>
      <c r="R28" s="4">
        <f t="shared" si="14"/>
        <v>0.01383903729366514</v>
      </c>
      <c r="S28" s="4">
        <f t="shared" si="9"/>
        <v>-2.344627250994978</v>
      </c>
      <c r="T28" s="4">
        <f t="shared" si="10"/>
        <v>5.512833696878828</v>
      </c>
      <c r="U28">
        <f t="shared" si="11"/>
        <v>1951</v>
      </c>
    </row>
    <row r="29" spans="1:21" ht="12.75">
      <c r="A29">
        <f t="shared" si="0"/>
        <v>195103</v>
      </c>
      <c r="B29" s="2">
        <f>'[1]Stocks'!$A31</f>
        <v>18810</v>
      </c>
      <c r="C29" s="1"/>
      <c r="D29">
        <v>32.5</v>
      </c>
      <c r="E29">
        <v>26.75</v>
      </c>
      <c r="F29" s="1"/>
      <c r="G29" s="10">
        <f t="shared" si="4"/>
        <v>5.764737654320988</v>
      </c>
      <c r="H29" s="5">
        <f t="shared" si="13"/>
        <v>21.550421137648552</v>
      </c>
      <c r="I29" s="7">
        <f t="shared" si="5"/>
        <v>562.1048194936222</v>
      </c>
      <c r="J29" s="3">
        <f t="shared" si="1"/>
        <v>0.0383387944566326</v>
      </c>
      <c r="K29" s="11">
        <f>'[1]Stocks'!$N31</f>
        <v>165294.94000000003</v>
      </c>
      <c r="L29">
        <v>67.9</v>
      </c>
      <c r="M29" s="12">
        <f t="shared" si="6"/>
        <v>97.39494000000002</v>
      </c>
      <c r="N29" s="12">
        <f t="shared" si="7"/>
        <v>150.36303921454396</v>
      </c>
      <c r="O29" s="4">
        <f t="shared" si="2"/>
        <v>1.0463806562335103</v>
      </c>
      <c r="P29" s="6">
        <f t="shared" si="8"/>
        <v>225.23697564657957</v>
      </c>
      <c r="Q29" s="4">
        <f t="shared" si="3"/>
        <v>-0.26612875383584833</v>
      </c>
      <c r="R29" s="4">
        <f t="shared" si="14"/>
        <v>0.01383903729366514</v>
      </c>
      <c r="S29" s="4">
        <f t="shared" si="9"/>
        <v>-2.240823762488955</v>
      </c>
      <c r="T29" s="4">
        <f t="shared" si="10"/>
        <v>13.487214697697432</v>
      </c>
      <c r="U29">
        <f t="shared" si="11"/>
        <v>1951</v>
      </c>
    </row>
    <row r="30" spans="1:21" ht="12.75">
      <c r="A30">
        <f>A34-100</f>
        <v>195104</v>
      </c>
      <c r="B30" s="2">
        <f>'[1]Stocks'!$A32</f>
        <v>18902</v>
      </c>
      <c r="C30" s="1"/>
      <c r="D30">
        <v>32.2</v>
      </c>
      <c r="E30">
        <v>27.03</v>
      </c>
      <c r="F30" s="1"/>
      <c r="G30" s="10">
        <f t="shared" si="4"/>
        <v>5.711524691358026</v>
      </c>
      <c r="H30" s="5">
        <f t="shared" si="13"/>
        <v>21.13031702315215</v>
      </c>
      <c r="I30" s="7">
        <f t="shared" si="5"/>
        <v>568.6225170936555</v>
      </c>
      <c r="J30" s="3">
        <f t="shared" si="1"/>
        <v>0.03716053513173109</v>
      </c>
      <c r="K30" s="11">
        <f>'[1]Stocks'!$N32</f>
        <v>171380.4340000001</v>
      </c>
      <c r="L30">
        <v>68.6</v>
      </c>
      <c r="M30" s="12">
        <f t="shared" si="6"/>
        <v>102.7804340000001</v>
      </c>
      <c r="N30" s="12">
        <f t="shared" si="7"/>
        <v>153.69866637041508</v>
      </c>
      <c r="O30" s="4">
        <f t="shared" si="2"/>
        <v>1.0448096975037382</v>
      </c>
      <c r="P30" s="6">
        <f t="shared" si="8"/>
        <v>229.18585711720135</v>
      </c>
      <c r="Q30" s="4">
        <f t="shared" si="3"/>
        <v>-0.25222072532879136</v>
      </c>
      <c r="R30" s="4">
        <f t="shared" si="14"/>
        <v>0.01383903729366514</v>
      </c>
      <c r="S30" s="4">
        <f t="shared" si="9"/>
        <v>-2.138565413141001</v>
      </c>
      <c r="T30" s="4">
        <f t="shared" si="10"/>
        <v>12.754971217040422</v>
      </c>
      <c r="U30">
        <f t="shared" si="11"/>
        <v>1951</v>
      </c>
    </row>
    <row r="31" spans="1:21" ht="12.75">
      <c r="A31">
        <v>195201</v>
      </c>
      <c r="B31" s="2">
        <f>'[1]Stocks'!$A33</f>
        <v>18994</v>
      </c>
      <c r="C31">
        <v>5747</v>
      </c>
      <c r="D31">
        <v>32.4</v>
      </c>
      <c r="E31">
        <v>27.17</v>
      </c>
      <c r="F31">
        <f>0.004*C31/D31</f>
        <v>0.7095061728395062</v>
      </c>
      <c r="G31" s="10">
        <f>C31/1000</f>
        <v>5.747</v>
      </c>
      <c r="H31" s="5">
        <f t="shared" si="13"/>
        <v>21.152005888847995</v>
      </c>
      <c r="I31" s="7">
        <f t="shared" si="5"/>
        <v>574.9924678398507</v>
      </c>
      <c r="J31" s="3">
        <f>H31/I31</f>
        <v>0.03678657908043995</v>
      </c>
      <c r="K31" s="11">
        <f>'[1]Stocks'!$N33</f>
        <v>175881.99400000006</v>
      </c>
      <c r="L31">
        <v>69.1</v>
      </c>
      <c r="M31" s="12">
        <f t="shared" si="6"/>
        <v>106.78199400000008</v>
      </c>
      <c r="N31" s="12">
        <f t="shared" si="7"/>
        <v>156.22545351208746</v>
      </c>
      <c r="O31" s="4">
        <f t="shared" si="2"/>
        <v>1.0451948316287396</v>
      </c>
      <c r="P31" s="6">
        <f t="shared" si="8"/>
        <v>232.38603657968972</v>
      </c>
      <c r="Q31" s="4">
        <f t="shared" si="3"/>
        <v>-0.2431473224954861</v>
      </c>
      <c r="R31" s="4">
        <f t="shared" si="14"/>
        <v>-0.009542504438300055</v>
      </c>
      <c r="S31" s="4">
        <f t="shared" si="9"/>
        <v>-2.0796482362786026</v>
      </c>
      <c r="T31" s="4">
        <f t="shared" si="10"/>
        <v>9.533022324297496</v>
      </c>
      <c r="U31">
        <f t="shared" si="11"/>
        <v>1952</v>
      </c>
    </row>
    <row r="32" spans="1:21" ht="12.75">
      <c r="A32">
        <v>195202</v>
      </c>
      <c r="B32" s="2">
        <f>'[1]Stocks'!$A34</f>
        <v>19085</v>
      </c>
      <c r="C32">
        <v>5835</v>
      </c>
      <c r="D32">
        <v>32.9</v>
      </c>
      <c r="E32">
        <v>27.21</v>
      </c>
      <c r="F32">
        <f aca="true" t="shared" si="15" ref="F32:F95">0.004*C32/D32</f>
        <v>0.7094224924012158</v>
      </c>
      <c r="G32" s="10">
        <f aca="true" t="shared" si="16" ref="G32:G95">C32/1000</f>
        <v>5.835</v>
      </c>
      <c r="H32" s="5">
        <f t="shared" si="13"/>
        <v>21.444321940463066</v>
      </c>
      <c r="I32" s="7">
        <f t="shared" si="5"/>
        <v>581.4891397828046</v>
      </c>
      <c r="J32" s="3">
        <f aca="true" t="shared" si="17" ref="J32:J95">H32/I32</f>
        <v>0.03687828451701241</v>
      </c>
      <c r="K32" s="11">
        <f>'[1]Stocks'!$N34</f>
        <v>181219.34100000001</v>
      </c>
      <c r="L32">
        <v>67.9</v>
      </c>
      <c r="M32" s="12">
        <f t="shared" si="6"/>
        <v>113.31934100000001</v>
      </c>
      <c r="N32" s="12">
        <f t="shared" si="7"/>
        <v>158.22319493490116</v>
      </c>
      <c r="O32" s="4">
        <f t="shared" si="2"/>
        <v>1.0305777347030531</v>
      </c>
      <c r="P32" s="6">
        <f t="shared" si="8"/>
        <v>230.96130181349002</v>
      </c>
      <c r="Q32" s="4">
        <f t="shared" si="3"/>
        <v>-0.21536924334475094</v>
      </c>
      <c r="R32" s="4">
        <f t="shared" si="14"/>
        <v>-0.009542504438300055</v>
      </c>
      <c r="S32" s="4">
        <f t="shared" si="9"/>
        <v>-1.8280764723811103</v>
      </c>
      <c r="T32" s="4">
        <f t="shared" si="10"/>
        <v>20.678885021582186</v>
      </c>
      <c r="U32">
        <f t="shared" si="11"/>
        <v>1952</v>
      </c>
    </row>
    <row r="33" spans="1:21" ht="12.75">
      <c r="A33">
        <v>195203</v>
      </c>
      <c r="B33" s="2">
        <f>'[1]Stocks'!$A35</f>
        <v>19176</v>
      </c>
      <c r="C33">
        <v>5311</v>
      </c>
      <c r="D33">
        <v>29.8</v>
      </c>
      <c r="E33">
        <v>27.15</v>
      </c>
      <c r="F33">
        <f t="shared" si="15"/>
        <v>0.7128859060402685</v>
      </c>
      <c r="G33" s="10">
        <f t="shared" si="16"/>
        <v>5.311</v>
      </c>
      <c r="H33" s="5">
        <f t="shared" si="13"/>
        <v>19.56169429097606</v>
      </c>
      <c r="I33" s="7">
        <f t="shared" si="5"/>
        <v>585.9342949450509</v>
      </c>
      <c r="J33" s="3">
        <f t="shared" si="17"/>
        <v>0.03338547420715588</v>
      </c>
      <c r="K33" s="11">
        <f>'[1]Stocks'!$N35</f>
        <v>177196.868</v>
      </c>
      <c r="L33">
        <v>68.7</v>
      </c>
      <c r="M33" s="12">
        <f t="shared" si="6"/>
        <v>108.49686799999999</v>
      </c>
      <c r="N33" s="12">
        <f t="shared" si="7"/>
        <v>159.0811610775813</v>
      </c>
      <c r="O33" s="4">
        <f t="shared" si="2"/>
        <v>1.0410478723341186</v>
      </c>
      <c r="P33" s="6">
        <f t="shared" si="8"/>
        <v>234.31110426825722</v>
      </c>
      <c r="Q33" s="4">
        <f t="shared" si="3"/>
        <v>-0.24375386069141858</v>
      </c>
      <c r="R33" s="4">
        <f t="shared" si="14"/>
        <v>-0.009542504438300055</v>
      </c>
      <c r="S33" s="4">
        <f t="shared" si="9"/>
        <v>-2.1036551111696955</v>
      </c>
      <c r="T33" s="4">
        <f t="shared" si="10"/>
        <v>-11.89370797090885</v>
      </c>
      <c r="U33">
        <f t="shared" si="11"/>
        <v>1952</v>
      </c>
    </row>
    <row r="34" spans="1:21" ht="12.75">
      <c r="A34">
        <v>195204</v>
      </c>
      <c r="B34" s="2">
        <f>'[1]Stocks'!$A36</f>
        <v>19268</v>
      </c>
      <c r="C34">
        <v>5768</v>
      </c>
      <c r="D34">
        <v>32.5</v>
      </c>
      <c r="E34">
        <v>27.15</v>
      </c>
      <c r="F34">
        <f t="shared" si="15"/>
        <v>0.7099076923076922</v>
      </c>
      <c r="G34" s="10">
        <f t="shared" si="16"/>
        <v>5.768</v>
      </c>
      <c r="H34" s="5">
        <f t="shared" si="13"/>
        <v>21.244935543278086</v>
      </c>
      <c r="I34" s="7">
        <f t="shared" si="5"/>
        <v>591.9471339788224</v>
      </c>
      <c r="J34" s="3">
        <f t="shared" si="17"/>
        <v>0.03588992044015563</v>
      </c>
      <c r="K34" s="11">
        <f>'[1]Stocks'!$N36</f>
        <v>166352.56</v>
      </c>
      <c r="L34">
        <v>69.4</v>
      </c>
      <c r="M34" s="12">
        <f t="shared" si="6"/>
        <v>96.95256</v>
      </c>
      <c r="N34" s="12">
        <f t="shared" si="7"/>
        <v>160.71364687525028</v>
      </c>
      <c r="O34" s="4">
        <f t="shared" si="2"/>
        <v>1.0465130409753955</v>
      </c>
      <c r="P34" s="6">
        <f t="shared" si="8"/>
        <v>237.58892731766406</v>
      </c>
      <c r="Q34" s="4">
        <f t="shared" si="3"/>
        <v>-0.2998303335172633</v>
      </c>
      <c r="R34" s="4">
        <f t="shared" si="14"/>
        <v>-0.009542504438300055</v>
      </c>
      <c r="S34" s="4">
        <f t="shared" si="9"/>
        <v>-2.6238072676856006</v>
      </c>
      <c r="T34" s="4">
        <f t="shared" si="10"/>
        <v>-27.833330084005276</v>
      </c>
      <c r="U34">
        <f t="shared" si="11"/>
        <v>1952</v>
      </c>
    </row>
    <row r="35" spans="1:21" ht="12.75">
      <c r="A35">
        <v>195301</v>
      </c>
      <c r="B35" s="2">
        <f>'[1]Stocks'!$A37</f>
        <v>19360</v>
      </c>
      <c r="C35">
        <v>6049</v>
      </c>
      <c r="D35">
        <v>34.3</v>
      </c>
      <c r="E35">
        <v>27.16</v>
      </c>
      <c r="F35">
        <f t="shared" si="15"/>
        <v>0.7054227405247815</v>
      </c>
      <c r="G35" s="10">
        <f t="shared" si="16"/>
        <v>6.049</v>
      </c>
      <c r="H35" s="5">
        <f t="shared" si="13"/>
        <v>22.27172312223859</v>
      </c>
      <c r="I35" s="7">
        <f t="shared" si="5"/>
        <v>598.8304493033287</v>
      </c>
      <c r="J35" s="3">
        <f t="shared" si="17"/>
        <v>0.037192035154774136</v>
      </c>
      <c r="K35" s="11">
        <f>'[1]Stocks'!$N37</f>
        <v>165513.077</v>
      </c>
      <c r="L35">
        <v>70.1</v>
      </c>
      <c r="M35" s="12">
        <f t="shared" si="6"/>
        <v>95.41307699999999</v>
      </c>
      <c r="N35" s="12">
        <f t="shared" si="7"/>
        <v>162.6423500307841</v>
      </c>
      <c r="O35" s="4">
        <f t="shared" si="2"/>
        <v>1.0452653864788797</v>
      </c>
      <c r="P35" s="6">
        <f t="shared" si="8"/>
        <v>240.10441886276075</v>
      </c>
      <c r="Q35" s="4">
        <f t="shared" si="3"/>
        <v>-0.31066209533359657</v>
      </c>
      <c r="R35" s="4">
        <f t="shared" si="14"/>
        <v>-0.022074013931304294</v>
      </c>
      <c r="S35" s="4">
        <f t="shared" si="9"/>
        <v>-2.746367520720205</v>
      </c>
      <c r="T35" s="4">
        <f t="shared" si="10"/>
        <v>-0.3651271150242259</v>
      </c>
      <c r="U35">
        <f t="shared" si="11"/>
        <v>1953</v>
      </c>
    </row>
    <row r="36" spans="1:21" ht="12.75">
      <c r="A36">
        <v>195302</v>
      </c>
      <c r="B36" s="2">
        <f>'[1]Stocks'!$A38</f>
        <v>19450</v>
      </c>
      <c r="C36">
        <v>6120</v>
      </c>
      <c r="D36">
        <v>34.8</v>
      </c>
      <c r="E36">
        <v>27.39</v>
      </c>
      <c r="F36">
        <f t="shared" si="15"/>
        <v>0.703448275862069</v>
      </c>
      <c r="G36" s="10">
        <f t="shared" si="16"/>
        <v>6.12</v>
      </c>
      <c r="H36" s="5">
        <f t="shared" si="13"/>
        <v>22.343921139101862</v>
      </c>
      <c r="I36" s="7">
        <f t="shared" si="5"/>
        <v>605.6070222340878</v>
      </c>
      <c r="J36" s="3">
        <f t="shared" si="17"/>
        <v>0.036895082650585866</v>
      </c>
      <c r="K36" s="11">
        <f>'[1]Stocks'!$N38</f>
        <v>155404.952</v>
      </c>
      <c r="L36">
        <v>71.4</v>
      </c>
      <c r="M36" s="12">
        <f t="shared" si="6"/>
        <v>84.00495199999997</v>
      </c>
      <c r="N36" s="12">
        <f t="shared" si="7"/>
        <v>165.87576338991664</v>
      </c>
      <c r="O36" s="4">
        <f t="shared" si="2"/>
        <v>1.0467388804457052</v>
      </c>
      <c r="P36" s="6">
        <f t="shared" si="8"/>
        <v>245.02861086383805</v>
      </c>
      <c r="Q36" s="4">
        <f t="shared" si="3"/>
        <v>-0.36576813845482625</v>
      </c>
      <c r="R36" s="4">
        <f t="shared" si="14"/>
        <v>-0.022074013931304294</v>
      </c>
      <c r="S36" s="4">
        <f t="shared" si="9"/>
        <v>-3.272130663155826</v>
      </c>
      <c r="T36" s="4">
        <f t="shared" si="10"/>
        <v>-28.43256119456443</v>
      </c>
      <c r="U36">
        <f t="shared" si="11"/>
        <v>1953</v>
      </c>
    </row>
    <row r="37" spans="1:21" ht="12.75">
      <c r="A37">
        <v>195303</v>
      </c>
      <c r="B37" s="2">
        <f>'[1]Stocks'!$A39</f>
        <v>19541</v>
      </c>
      <c r="C37">
        <v>6296</v>
      </c>
      <c r="D37">
        <v>35.9</v>
      </c>
      <c r="E37">
        <v>27.59</v>
      </c>
      <c r="F37">
        <f t="shared" si="15"/>
        <v>0.7015041782729805</v>
      </c>
      <c r="G37" s="10">
        <f t="shared" si="16"/>
        <v>6.296</v>
      </c>
      <c r="H37" s="5">
        <f t="shared" si="13"/>
        <v>22.81986226893802</v>
      </c>
      <c r="I37" s="7">
        <f t="shared" si="5"/>
        <v>612.6833707864075</v>
      </c>
      <c r="J37" s="3">
        <f t="shared" si="17"/>
        <v>0.0372457673196641</v>
      </c>
      <c r="K37" s="11">
        <f>'[1]Stocks'!$N39</f>
        <v>150047.64900000003</v>
      </c>
      <c r="L37">
        <v>72.5</v>
      </c>
      <c r="M37" s="12">
        <f t="shared" si="6"/>
        <v>77.54764900000004</v>
      </c>
      <c r="N37" s="12">
        <f t="shared" si="7"/>
        <v>169.03934199996985</v>
      </c>
      <c r="O37" s="4">
        <f t="shared" si="2"/>
        <v>1.0435256948209117</v>
      </c>
      <c r="P37" s="6">
        <f t="shared" si="8"/>
        <v>248.89689681258827</v>
      </c>
      <c r="Q37" s="4">
        <f t="shared" si="3"/>
        <v>-0.397149378230371</v>
      </c>
      <c r="R37" s="4">
        <f t="shared" si="14"/>
        <v>-0.022074013931304294</v>
      </c>
      <c r="S37" s="4">
        <f t="shared" si="9"/>
        <v>-3.58279259922393</v>
      </c>
      <c r="T37" s="4">
        <f t="shared" si="10"/>
        <v>-12.117737564167355</v>
      </c>
      <c r="U37">
        <f t="shared" si="11"/>
        <v>1953</v>
      </c>
    </row>
    <row r="38" spans="1:21" ht="12.75">
      <c r="A38">
        <v>195304</v>
      </c>
      <c r="B38" s="2">
        <f>'[1]Stocks'!$A40</f>
        <v>19633</v>
      </c>
      <c r="C38">
        <v>6227</v>
      </c>
      <c r="D38">
        <v>35.4</v>
      </c>
      <c r="E38">
        <v>27.56</v>
      </c>
      <c r="F38">
        <f t="shared" si="15"/>
        <v>0.7036158192090396</v>
      </c>
      <c r="G38" s="10">
        <f t="shared" si="16"/>
        <v>6.227</v>
      </c>
      <c r="H38" s="5">
        <f t="shared" si="13"/>
        <v>22.594339622641513</v>
      </c>
      <c r="I38" s="7">
        <f t="shared" si="5"/>
        <v>619.3502381410817</v>
      </c>
      <c r="J38" s="3">
        <f t="shared" si="17"/>
        <v>0.036480715161192445</v>
      </c>
      <c r="K38" s="11">
        <f>'[1]Stocks'!$N40</f>
        <v>164996.805</v>
      </c>
      <c r="L38">
        <v>71.5</v>
      </c>
      <c r="M38" s="12">
        <f t="shared" si="6"/>
        <v>93.496805</v>
      </c>
      <c r="N38" s="12">
        <f t="shared" si="7"/>
        <v>170.69292563168213</v>
      </c>
      <c r="O38" s="4">
        <f t="shared" si="2"/>
        <v>1.0353161529925128</v>
      </c>
      <c r="P38" s="6">
        <f t="shared" si="8"/>
        <v>248.22114310803022</v>
      </c>
      <c r="Q38" s="4">
        <f t="shared" si="3"/>
        <v>-0.33528303457940944</v>
      </c>
      <c r="R38" s="4">
        <f t="shared" si="14"/>
        <v>-0.022074013931304294</v>
      </c>
      <c r="S38" s="4">
        <f t="shared" si="9"/>
        <v>-3.0197510198849864</v>
      </c>
      <c r="T38" s="4">
        <f t="shared" si="10"/>
        <v>48.29280294790373</v>
      </c>
      <c r="U38">
        <f t="shared" si="11"/>
        <v>1953</v>
      </c>
    </row>
    <row r="39" spans="1:21" ht="12.75">
      <c r="A39">
        <v>195401</v>
      </c>
      <c r="B39" s="2">
        <f>'[1]Stocks'!$A41</f>
        <v>19725</v>
      </c>
      <c r="C39">
        <v>5966</v>
      </c>
      <c r="D39">
        <v>34.5</v>
      </c>
      <c r="E39">
        <v>27.66</v>
      </c>
      <c r="F39">
        <f t="shared" si="15"/>
        <v>0.6917101449275362</v>
      </c>
      <c r="G39" s="10">
        <f t="shared" si="16"/>
        <v>5.966</v>
      </c>
      <c r="H39" s="5">
        <f t="shared" si="13"/>
        <v>21.569052783803325</v>
      </c>
      <c r="I39" s="7">
        <f t="shared" si="5"/>
        <v>624.8185050826166</v>
      </c>
      <c r="J39" s="3">
        <f t="shared" si="17"/>
        <v>0.03452050892915112</v>
      </c>
      <c r="K39" s="11">
        <f>'[1]Stocks'!$N41</f>
        <v>179078.687</v>
      </c>
      <c r="L39">
        <v>71</v>
      </c>
      <c r="M39" s="12">
        <f t="shared" si="6"/>
        <v>108.078687</v>
      </c>
      <c r="N39" s="12">
        <f t="shared" si="7"/>
        <v>172.82479850585176</v>
      </c>
      <c r="O39" s="4">
        <f t="shared" si="2"/>
        <v>1.0325465427401639</v>
      </c>
      <c r="P39" s="6">
        <f t="shared" si="8"/>
        <v>249.44964819698268</v>
      </c>
      <c r="Q39" s="4">
        <f t="shared" si="3"/>
        <v>-0.28210487248878746</v>
      </c>
      <c r="R39" s="4">
        <f t="shared" si="14"/>
        <v>-0.01710044316916476</v>
      </c>
      <c r="S39" s="4">
        <f t="shared" si="9"/>
        <v>-2.544141764171463</v>
      </c>
      <c r="T39" s="4">
        <f t="shared" si="10"/>
        <v>37.70376798322793</v>
      </c>
      <c r="U39">
        <f t="shared" si="11"/>
        <v>1954</v>
      </c>
    </row>
    <row r="40" spans="1:21" ht="12.75">
      <c r="A40">
        <v>195402</v>
      </c>
      <c r="B40" s="2">
        <f>'[1]Stocks'!$A42</f>
        <v>19815</v>
      </c>
      <c r="C40">
        <v>5931</v>
      </c>
      <c r="D40">
        <v>34.3</v>
      </c>
      <c r="E40">
        <v>27.81</v>
      </c>
      <c r="F40">
        <f t="shared" si="15"/>
        <v>0.691661807580175</v>
      </c>
      <c r="G40" s="10">
        <f t="shared" si="16"/>
        <v>5.931</v>
      </c>
      <c r="H40" s="5">
        <f t="shared" si="13"/>
        <v>21.32686084142395</v>
      </c>
      <c r="I40" s="7">
        <f t="shared" si="5"/>
        <v>629.9024256277459</v>
      </c>
      <c r="J40" s="3">
        <f t="shared" si="17"/>
        <v>0.03385740389897706</v>
      </c>
      <c r="K40" s="11">
        <f>'[1]Stocks'!$N42</f>
        <v>194144.856</v>
      </c>
      <c r="L40">
        <v>70.3</v>
      </c>
      <c r="M40" s="12">
        <f t="shared" si="6"/>
        <v>123.84485600000001</v>
      </c>
      <c r="N40" s="12">
        <f t="shared" si="7"/>
        <v>175.17586456707613</v>
      </c>
      <c r="O40" s="4">
        <f t="shared" si="2"/>
        <v>1.0352820120088486</v>
      </c>
      <c r="P40" s="6">
        <f t="shared" si="8"/>
        <v>251.65642152439216</v>
      </c>
      <c r="Q40" s="4">
        <f t="shared" si="3"/>
        <v>-0.22853208027047212</v>
      </c>
      <c r="R40" s="4">
        <f t="shared" si="14"/>
        <v>-0.01710044316916476</v>
      </c>
      <c r="S40" s="4">
        <f t="shared" si="9"/>
        <v>-2.0680174586261115</v>
      </c>
      <c r="T40" s="4">
        <f t="shared" si="10"/>
        <v>33.78081327634667</v>
      </c>
      <c r="U40">
        <f t="shared" si="11"/>
        <v>1954</v>
      </c>
    </row>
    <row r="41" spans="1:21" ht="12.75">
      <c r="A41">
        <v>195403</v>
      </c>
      <c r="B41" s="2">
        <f>'[1]Stocks'!$A43</f>
        <v>19906</v>
      </c>
      <c r="C41">
        <v>6053</v>
      </c>
      <c r="D41">
        <v>35</v>
      </c>
      <c r="E41">
        <v>27.6</v>
      </c>
      <c r="F41">
        <f t="shared" si="15"/>
        <v>0.6917714285714286</v>
      </c>
      <c r="G41" s="10">
        <f t="shared" si="16"/>
        <v>6.053</v>
      </c>
      <c r="H41" s="5">
        <f t="shared" si="13"/>
        <v>21.931159420289852</v>
      </c>
      <c r="I41" s="7">
        <f t="shared" si="5"/>
        <v>635.4584818640961</v>
      </c>
      <c r="J41" s="3">
        <f t="shared" si="17"/>
        <v>0.034512340375024236</v>
      </c>
      <c r="K41" s="11">
        <f>'[1]Stocks'!$N43</f>
        <v>211080.788</v>
      </c>
      <c r="L41">
        <v>70</v>
      </c>
      <c r="M41" s="12">
        <f t="shared" si="6"/>
        <v>141.080788</v>
      </c>
      <c r="N41" s="12">
        <f t="shared" si="7"/>
        <v>175.38654099449053</v>
      </c>
      <c r="O41" s="4">
        <f t="shared" si="2"/>
        <v>1.0335271624026152</v>
      </c>
      <c r="P41" s="6">
        <f t="shared" si="8"/>
        <v>251.26675403764574</v>
      </c>
      <c r="Q41" s="4">
        <f t="shared" si="3"/>
        <v>-0.159933478631339</v>
      </c>
      <c r="R41" s="4">
        <f t="shared" si="14"/>
        <v>-0.01710044316916476</v>
      </c>
      <c r="S41" s="4">
        <f t="shared" si="9"/>
        <v>-1.4560132622335407</v>
      </c>
      <c r="T41" s="4">
        <f t="shared" si="10"/>
        <v>36.83221944934111</v>
      </c>
      <c r="U41">
        <f t="shared" si="11"/>
        <v>1954</v>
      </c>
    </row>
    <row r="42" spans="1:21" ht="12.75">
      <c r="A42">
        <v>195404</v>
      </c>
      <c r="B42" s="2">
        <f>'[1]Stocks'!$A44</f>
        <v>19998</v>
      </c>
      <c r="C42">
        <v>6036</v>
      </c>
      <c r="D42">
        <v>34.9</v>
      </c>
      <c r="E42">
        <v>27.63</v>
      </c>
      <c r="F42">
        <f t="shared" si="15"/>
        <v>0.6918051575931233</v>
      </c>
      <c r="G42" s="10">
        <f t="shared" si="16"/>
        <v>6.036</v>
      </c>
      <c r="H42" s="5">
        <f t="shared" si="13"/>
        <v>21.845819761129206</v>
      </c>
      <c r="I42" s="7">
        <f t="shared" si="5"/>
        <v>640.7847617944904</v>
      </c>
      <c r="J42" s="3">
        <f t="shared" si="17"/>
        <v>0.03409228974164573</v>
      </c>
      <c r="K42" s="11">
        <f>'[1]Stocks'!$N44</f>
        <v>212518.892</v>
      </c>
      <c r="L42">
        <v>70</v>
      </c>
      <c r="M42" s="12">
        <f t="shared" si="6"/>
        <v>142.518892</v>
      </c>
      <c r="N42" s="12">
        <f t="shared" si="7"/>
        <v>177.04882968381767</v>
      </c>
      <c r="O42" s="4">
        <f t="shared" si="2"/>
        <v>1.0292742143854063</v>
      </c>
      <c r="P42" s="6">
        <f t="shared" si="8"/>
        <v>252.23179508066704</v>
      </c>
      <c r="Q42" s="4">
        <f t="shared" si="3"/>
        <v>-0.15744606292781738</v>
      </c>
      <c r="R42" s="4">
        <f t="shared" si="14"/>
        <v>-0.01710044316916476</v>
      </c>
      <c r="S42" s="4">
        <f t="shared" si="9"/>
        <v>-1.4373110054530238</v>
      </c>
      <c r="T42" s="4">
        <f t="shared" si="10"/>
        <v>4.349003584693512</v>
      </c>
      <c r="U42">
        <f t="shared" si="11"/>
        <v>1954</v>
      </c>
    </row>
    <row r="43" spans="1:21" ht="12.75">
      <c r="A43">
        <v>195501</v>
      </c>
      <c r="B43" s="2">
        <f>'[1]Stocks'!$A45</f>
        <v>20090</v>
      </c>
      <c r="C43">
        <v>5877</v>
      </c>
      <c r="D43">
        <v>35.4</v>
      </c>
      <c r="E43">
        <v>27.53</v>
      </c>
      <c r="F43">
        <f t="shared" si="15"/>
        <v>0.6640677966101695</v>
      </c>
      <c r="G43" s="10">
        <f t="shared" si="16"/>
        <v>5.877</v>
      </c>
      <c r="H43" s="5">
        <f t="shared" si="13"/>
        <v>21.347620777333816</v>
      </c>
      <c r="I43" s="7">
        <f t="shared" si="5"/>
        <v>645.4743794174087</v>
      </c>
      <c r="J43" s="3">
        <f t="shared" si="17"/>
        <v>0.03307276238694667</v>
      </c>
      <c r="K43" s="11">
        <f>'[1]Stocks'!$N45</f>
        <v>221274.87900000002</v>
      </c>
      <c r="L43">
        <v>71.2</v>
      </c>
      <c r="M43" s="12">
        <f t="shared" si="6"/>
        <v>150.074879</v>
      </c>
      <c r="N43" s="12">
        <f t="shared" si="7"/>
        <v>177.69909665361263</v>
      </c>
      <c r="O43" s="4">
        <f t="shared" si="2"/>
        <v>1.036493580897261</v>
      </c>
      <c r="P43" s="6">
        <f t="shared" si="8"/>
        <v>255.38397301271146</v>
      </c>
      <c r="Q43" s="4">
        <f t="shared" si="3"/>
        <v>-0.1335600414165915</v>
      </c>
      <c r="R43" s="4">
        <f t="shared" si="14"/>
        <v>0.029645591016592778</v>
      </c>
      <c r="S43" s="4">
        <f t="shared" si="9"/>
        <v>-1.238979077831872</v>
      </c>
      <c r="T43" s="4">
        <f t="shared" si="10"/>
        <v>13.059769188660203</v>
      </c>
      <c r="U43">
        <f t="shared" si="11"/>
        <v>1955</v>
      </c>
    </row>
    <row r="44" spans="1:21" ht="12.75">
      <c r="A44">
        <v>195502</v>
      </c>
      <c r="B44" s="2">
        <f>'[1]Stocks'!$A46</f>
        <v>20180</v>
      </c>
      <c r="C44">
        <v>6277</v>
      </c>
      <c r="D44">
        <v>37.9</v>
      </c>
      <c r="E44">
        <v>27.69</v>
      </c>
      <c r="F44">
        <f t="shared" si="15"/>
        <v>0.6624802110817942</v>
      </c>
      <c r="G44" s="10">
        <f t="shared" si="16"/>
        <v>6.277</v>
      </c>
      <c r="H44" s="5">
        <f t="shared" si="13"/>
        <v>22.668833513903937</v>
      </c>
      <c r="I44" s="7">
        <f t="shared" si="5"/>
        <v>651.3632972880034</v>
      </c>
      <c r="J44" s="3">
        <f t="shared" si="17"/>
        <v>0.03480213516525602</v>
      </c>
      <c r="K44" s="11">
        <f>'[1]Stocks'!$N46</f>
        <v>241720.09</v>
      </c>
      <c r="L44">
        <v>72.8</v>
      </c>
      <c r="M44" s="12">
        <f t="shared" si="6"/>
        <v>168.92009000000002</v>
      </c>
      <c r="N44" s="12">
        <f t="shared" si="7"/>
        <v>180.36249701904816</v>
      </c>
      <c r="O44" s="4">
        <f t="shared" si="2"/>
        <v>1.0424987513555752</v>
      </c>
      <c r="P44" s="6">
        <f t="shared" si="8"/>
        <v>260.82767793373137</v>
      </c>
      <c r="Q44" s="4">
        <f t="shared" si="3"/>
        <v>-0.07325751655307855</v>
      </c>
      <c r="R44" s="4">
        <f t="shared" si="14"/>
        <v>0.029645591016592778</v>
      </c>
      <c r="S44" s="4">
        <f t="shared" si="9"/>
        <v>-0.6900537354182509</v>
      </c>
      <c r="T44" s="4">
        <f t="shared" si="10"/>
        <v>27.684140641022363</v>
      </c>
      <c r="U44">
        <f t="shared" si="11"/>
        <v>1955</v>
      </c>
    </row>
    <row r="45" spans="1:21" ht="12.75">
      <c r="A45">
        <v>195503</v>
      </c>
      <c r="B45" s="2">
        <f>'[1]Stocks'!$A47</f>
        <v>20271</v>
      </c>
      <c r="C45">
        <v>6710</v>
      </c>
      <c r="D45">
        <v>40.4</v>
      </c>
      <c r="E45">
        <v>28.13</v>
      </c>
      <c r="F45">
        <f t="shared" si="15"/>
        <v>0.6643564356435644</v>
      </c>
      <c r="G45" s="10">
        <f t="shared" si="16"/>
        <v>6.71</v>
      </c>
      <c r="H45" s="5">
        <f t="shared" si="13"/>
        <v>23.853537148951297</v>
      </c>
      <c r="I45" s="7">
        <f t="shared" si="5"/>
        <v>658.283828991401</v>
      </c>
      <c r="J45" s="3">
        <f t="shared" si="17"/>
        <v>0.03623594580091514</v>
      </c>
      <c r="K45" s="11">
        <f>'[1]Stocks'!$N47</f>
        <v>256580.727</v>
      </c>
      <c r="L45">
        <v>74.8</v>
      </c>
      <c r="M45" s="12">
        <f t="shared" si="6"/>
        <v>181.780727</v>
      </c>
      <c r="N45" s="12">
        <f t="shared" si="7"/>
        <v>185.17524109528108</v>
      </c>
      <c r="O45" s="4">
        <f t="shared" si="2"/>
        <v>1.0452919630927342</v>
      </c>
      <c r="P45" s="6">
        <f t="shared" si="8"/>
        <v>268.3621912806567</v>
      </c>
      <c r="Q45" s="4">
        <f t="shared" si="3"/>
        <v>-0.043901356686775084</v>
      </c>
      <c r="R45" s="4">
        <f t="shared" si="14"/>
        <v>0.029645591016592778</v>
      </c>
      <c r="S45" s="4">
        <f t="shared" si="9"/>
        <v>-0.4188220505032591</v>
      </c>
      <c r="T45" s="4">
        <f t="shared" si="10"/>
        <v>13.24387521234483</v>
      </c>
      <c r="U45">
        <f t="shared" si="11"/>
        <v>1955</v>
      </c>
    </row>
    <row r="46" spans="1:21" ht="12.75">
      <c r="A46">
        <v>195504</v>
      </c>
      <c r="B46" s="2">
        <f>'[1]Stocks'!$A48</f>
        <v>20363</v>
      </c>
      <c r="C46">
        <v>7058</v>
      </c>
      <c r="D46">
        <v>42.5</v>
      </c>
      <c r="E46">
        <v>28.73</v>
      </c>
      <c r="F46">
        <f t="shared" si="15"/>
        <v>0.6642823529411764</v>
      </c>
      <c r="G46" s="10">
        <f t="shared" si="16"/>
        <v>7.058</v>
      </c>
      <c r="H46" s="5">
        <f t="shared" si="13"/>
        <v>24.56665506439262</v>
      </c>
      <c r="I46" s="7">
        <f t="shared" si="5"/>
        <v>665.7375707132067</v>
      </c>
      <c r="J46" s="3">
        <f t="shared" si="17"/>
        <v>0.0369014100226825</v>
      </c>
      <c r="K46" s="11">
        <f>'[1]Stocks'!$N48</f>
        <v>260855.503</v>
      </c>
      <c r="L46">
        <v>77.1</v>
      </c>
      <c r="M46" s="12">
        <f t="shared" si="6"/>
        <v>183.755503</v>
      </c>
      <c r="N46" s="12">
        <f t="shared" si="7"/>
        <v>191.26640406590428</v>
      </c>
      <c r="O46" s="4">
        <f t="shared" si="2"/>
        <v>1.0496594225694293</v>
      </c>
      <c r="P46" s="6">
        <f t="shared" si="8"/>
        <v>277.8645832487482</v>
      </c>
      <c r="Q46" s="4">
        <f t="shared" si="3"/>
        <v>-0.061213559676734475</v>
      </c>
      <c r="R46" s="4">
        <f t="shared" si="14"/>
        <v>0.029645591016592778</v>
      </c>
      <c r="S46" s="4">
        <f t="shared" si="9"/>
        <v>-0.5920320309345007</v>
      </c>
      <c r="T46" s="4">
        <f t="shared" si="10"/>
        <v>-6.808018962197417</v>
      </c>
      <c r="U46">
        <f t="shared" si="11"/>
        <v>1955</v>
      </c>
    </row>
    <row r="47" spans="1:21" ht="12.75">
      <c r="A47">
        <v>195601</v>
      </c>
      <c r="B47" s="2">
        <f>'[1]Stocks'!$A49</f>
        <v>20455</v>
      </c>
      <c r="C47">
        <v>7559</v>
      </c>
      <c r="D47">
        <v>42.8</v>
      </c>
      <c r="E47">
        <v>29.56</v>
      </c>
      <c r="F47">
        <f t="shared" si="15"/>
        <v>0.7064485981308412</v>
      </c>
      <c r="G47" s="10">
        <f t="shared" si="16"/>
        <v>7.559</v>
      </c>
      <c r="H47" s="5">
        <f t="shared" si="13"/>
        <v>25.57171853856563</v>
      </c>
      <c r="I47" s="7">
        <f t="shared" si="5"/>
        <v>674.0026065493048</v>
      </c>
      <c r="J47" s="3">
        <f t="shared" si="17"/>
        <v>0.03794008849533285</v>
      </c>
      <c r="K47" s="11">
        <f>'[1]Stocks'!$N49</f>
        <v>284086.445</v>
      </c>
      <c r="L47">
        <v>79.4</v>
      </c>
      <c r="M47" s="12">
        <f t="shared" si="6"/>
        <v>204.68644500000002</v>
      </c>
      <c r="N47" s="12">
        <f t="shared" si="7"/>
        <v>199.2351704959745</v>
      </c>
      <c r="O47" s="4">
        <f t="shared" si="2"/>
        <v>1.0503648397633514</v>
      </c>
      <c r="P47" s="6">
        <f t="shared" si="8"/>
        <v>288.66961793322827</v>
      </c>
      <c r="Q47" s="4">
        <f t="shared" si="3"/>
        <v>-0.015876880172018493</v>
      </c>
      <c r="R47" s="4">
        <f t="shared" si="14"/>
        <v>-0.01589255210176849</v>
      </c>
      <c r="S47" s="4">
        <f t="shared" si="9"/>
        <v>-0.15504644564371586</v>
      </c>
      <c r="T47" s="4">
        <f t="shared" si="10"/>
        <v>19.286598323305437</v>
      </c>
      <c r="U47">
        <f t="shared" si="11"/>
        <v>1956</v>
      </c>
    </row>
    <row r="48" spans="1:21" ht="12.75">
      <c r="A48">
        <v>195602</v>
      </c>
      <c r="B48" s="2">
        <f>'[1]Stocks'!$A50</f>
        <v>20546</v>
      </c>
      <c r="C48">
        <v>7753</v>
      </c>
      <c r="D48">
        <v>43.9</v>
      </c>
      <c r="E48">
        <v>29.81</v>
      </c>
      <c r="F48">
        <f t="shared" si="15"/>
        <v>0.7064236902050114</v>
      </c>
      <c r="G48" s="10">
        <f t="shared" si="16"/>
        <v>7.753</v>
      </c>
      <c r="H48" s="5">
        <f t="shared" si="13"/>
        <v>26.008050989600804</v>
      </c>
      <c r="I48" s="7">
        <f t="shared" si="5"/>
        <v>682.489114869039</v>
      </c>
      <c r="J48" s="3">
        <f t="shared" si="17"/>
        <v>0.03810764219234679</v>
      </c>
      <c r="K48" s="11">
        <f>'[1]Stocks'!$N50</f>
        <v>274511.278</v>
      </c>
      <c r="L48">
        <v>81.4</v>
      </c>
      <c r="M48" s="12">
        <f t="shared" si="6"/>
        <v>193.111278</v>
      </c>
      <c r="N48" s="12">
        <f t="shared" si="7"/>
        <v>203.4500051424605</v>
      </c>
      <c r="O48" s="4">
        <f t="shared" si="2"/>
        <v>1.0497365783545431</v>
      </c>
      <c r="P48" s="6">
        <f t="shared" si="8"/>
        <v>294.9689122644607</v>
      </c>
      <c r="Q48" s="4">
        <f t="shared" si="3"/>
        <v>-0.0693552215635489</v>
      </c>
      <c r="R48" s="4">
        <f t="shared" si="14"/>
        <v>-0.01589255210176849</v>
      </c>
      <c r="S48" s="4">
        <f t="shared" si="9"/>
        <v>-0.6862675030010297</v>
      </c>
      <c r="T48" s="4">
        <f t="shared" si="10"/>
        <v>-22.774443796770438</v>
      </c>
      <c r="U48">
        <f t="shared" si="11"/>
        <v>1956</v>
      </c>
    </row>
    <row r="49" spans="1:21" ht="12.75">
      <c r="A49">
        <v>195603</v>
      </c>
      <c r="B49" s="2">
        <f>'[1]Stocks'!$A51</f>
        <v>20637</v>
      </c>
      <c r="C49">
        <v>8018</v>
      </c>
      <c r="D49">
        <v>45.4</v>
      </c>
      <c r="E49">
        <v>30.57</v>
      </c>
      <c r="F49">
        <f t="shared" si="15"/>
        <v>0.706431718061674</v>
      </c>
      <c r="G49" s="10">
        <f t="shared" si="16"/>
        <v>8.018</v>
      </c>
      <c r="H49" s="5">
        <f t="shared" si="13"/>
        <v>26.22832842656199</v>
      </c>
      <c r="I49" s="7">
        <f t="shared" si="5"/>
        <v>690.9752832034907</v>
      </c>
      <c r="J49" s="3">
        <f t="shared" si="17"/>
        <v>0.037958417709187155</v>
      </c>
      <c r="K49" s="11">
        <f>'[1]Stocks'!$N51</f>
        <v>269622.065</v>
      </c>
      <c r="L49">
        <v>82.7</v>
      </c>
      <c r="M49" s="12">
        <f t="shared" si="6"/>
        <v>186.92206500000003</v>
      </c>
      <c r="N49" s="12">
        <f t="shared" si="7"/>
        <v>211.2311440753071</v>
      </c>
      <c r="O49" s="4">
        <f t="shared" si="2"/>
        <v>1.047434727726805</v>
      </c>
      <c r="P49" s="6">
        <f t="shared" si="8"/>
        <v>303.9508358819408</v>
      </c>
      <c r="Q49" s="4">
        <f t="shared" si="3"/>
        <v>-0.11294185384400324</v>
      </c>
      <c r="R49" s="4">
        <f t="shared" si="14"/>
        <v>-0.01589255210176849</v>
      </c>
      <c r="S49" s="4">
        <f t="shared" si="9"/>
        <v>-1.122956195025868</v>
      </c>
      <c r="T49" s="4">
        <f t="shared" si="10"/>
        <v>-18.417031426786245</v>
      </c>
      <c r="U49">
        <f t="shared" si="11"/>
        <v>1956</v>
      </c>
    </row>
    <row r="50" spans="1:21" ht="12.75">
      <c r="A50">
        <v>195604</v>
      </c>
      <c r="B50" s="2">
        <f>'[1]Stocks'!$A52</f>
        <v>20729</v>
      </c>
      <c r="C50">
        <v>8106</v>
      </c>
      <c r="D50">
        <v>45.9</v>
      </c>
      <c r="E50">
        <v>30.99</v>
      </c>
      <c r="F50">
        <f t="shared" si="15"/>
        <v>0.7064052287581699</v>
      </c>
      <c r="G50" s="10">
        <f t="shared" si="16"/>
        <v>8.106</v>
      </c>
      <c r="H50" s="5">
        <f t="shared" si="13"/>
        <v>26.156824782187805</v>
      </c>
      <c r="I50" s="7">
        <f t="shared" si="5"/>
        <v>699.1693393096681</v>
      </c>
      <c r="J50" s="3">
        <f t="shared" si="17"/>
        <v>0.03741128695376432</v>
      </c>
      <c r="K50" s="11">
        <f>'[1]Stocks'!$N52</f>
        <v>291152.876</v>
      </c>
      <c r="L50">
        <v>84.4</v>
      </c>
      <c r="M50" s="12">
        <f t="shared" si="6"/>
        <v>206.752876</v>
      </c>
      <c r="N50" s="12">
        <f t="shared" si="7"/>
        <v>216.67257825206613</v>
      </c>
      <c r="O50" s="4">
        <f t="shared" si="2"/>
        <v>1.0494256212711948</v>
      </c>
      <c r="P50" s="6">
        <f t="shared" si="8"/>
        <v>311.78175504460603</v>
      </c>
      <c r="Q50" s="4">
        <f t="shared" si="3"/>
        <v>-0.06616448432543687</v>
      </c>
      <c r="R50" s="4">
        <f t="shared" si="14"/>
        <v>-0.01589255210176849</v>
      </c>
      <c r="S50" s="4">
        <f t="shared" si="9"/>
        <v>-0.6656624409359806</v>
      </c>
      <c r="T50" s="4">
        <f t="shared" si="10"/>
        <v>21.601449013883983</v>
      </c>
      <c r="U50">
        <f t="shared" si="11"/>
        <v>1956</v>
      </c>
    </row>
    <row r="51" spans="1:21" ht="12.75">
      <c r="A51">
        <v>195701</v>
      </c>
      <c r="B51" s="2">
        <f>'[1]Stocks'!$A53</f>
        <v>20821</v>
      </c>
      <c r="C51">
        <v>8436</v>
      </c>
      <c r="D51">
        <v>47</v>
      </c>
      <c r="E51">
        <v>31.46</v>
      </c>
      <c r="F51">
        <f t="shared" si="15"/>
        <v>0.7179574468085106</v>
      </c>
      <c r="G51" s="10">
        <f t="shared" si="16"/>
        <v>8.436</v>
      </c>
      <c r="H51" s="5">
        <f t="shared" si="13"/>
        <v>26.815003178639543</v>
      </c>
      <c r="I51" s="7">
        <f t="shared" si="5"/>
        <v>707.8085590519559</v>
      </c>
      <c r="J51" s="3">
        <f t="shared" si="17"/>
        <v>0.03788454213460736</v>
      </c>
      <c r="K51" s="11">
        <f>'[1]Stocks'!$N53</f>
        <v>279597.908</v>
      </c>
      <c r="L51">
        <v>85.4</v>
      </c>
      <c r="M51" s="12">
        <f t="shared" si="6"/>
        <v>194.197908</v>
      </c>
      <c r="N51" s="12">
        <f t="shared" si="7"/>
        <v>222.67657267774533</v>
      </c>
      <c r="O51" s="4">
        <f t="shared" si="2"/>
        <v>1.0469291334158068</v>
      </c>
      <c r="P51" s="6">
        <f t="shared" si="8"/>
        <v>318.52659126551384</v>
      </c>
      <c r="Q51" s="4">
        <f t="shared" si="3"/>
        <v>-0.12221486159396999</v>
      </c>
      <c r="R51" s="4">
        <f t="shared" si="14"/>
        <v>-0.03276422120392514</v>
      </c>
      <c r="S51" s="4">
        <f t="shared" si="9"/>
        <v>-1.2374025195649658</v>
      </c>
      <c r="T51" s="4">
        <f t="shared" si="10"/>
        <v>-24.396655948126185</v>
      </c>
      <c r="U51">
        <f t="shared" si="11"/>
        <v>1957</v>
      </c>
    </row>
    <row r="52" spans="1:21" ht="12.75">
      <c r="A52">
        <v>195702</v>
      </c>
      <c r="B52" s="2">
        <f>'[1]Stocks'!$A54</f>
        <v>20911</v>
      </c>
      <c r="C52">
        <v>8452</v>
      </c>
      <c r="D52">
        <v>47.1</v>
      </c>
      <c r="E52">
        <v>31.65</v>
      </c>
      <c r="F52">
        <f t="shared" si="15"/>
        <v>0.7177919320594479</v>
      </c>
      <c r="G52" s="10">
        <f t="shared" si="16"/>
        <v>8.452</v>
      </c>
      <c r="H52" s="5">
        <f t="shared" si="13"/>
        <v>26.704581358609797</v>
      </c>
      <c r="I52" s="7">
        <f t="shared" si="5"/>
        <v>716.1127696271056</v>
      </c>
      <c r="J52" s="3">
        <f t="shared" si="17"/>
        <v>0.037291028021348385</v>
      </c>
      <c r="K52" s="11">
        <f>'[1]Stocks'!$N54</f>
        <v>298329.984</v>
      </c>
      <c r="L52">
        <v>86</v>
      </c>
      <c r="M52" s="12">
        <f t="shared" si="6"/>
        <v>212.32998400000002</v>
      </c>
      <c r="N52" s="12">
        <f t="shared" si="7"/>
        <v>226.64969158697892</v>
      </c>
      <c r="O52" s="4">
        <f t="shared" si="2"/>
        <v>1.0482729563217523</v>
      </c>
      <c r="P52" s="6">
        <f t="shared" si="8"/>
        <v>323.5907422492958</v>
      </c>
      <c r="Q52" s="4">
        <f t="shared" si="3"/>
        <v>-0.07806390897868998</v>
      </c>
      <c r="R52" s="4">
        <f t="shared" si="14"/>
        <v>-0.03276422120392514</v>
      </c>
      <c r="S52" s="4">
        <f t="shared" si="9"/>
        <v>-0.7981282227265639</v>
      </c>
      <c r="T52" s="4">
        <f t="shared" si="10"/>
        <v>20.982636926086258</v>
      </c>
      <c r="U52">
        <f t="shared" si="11"/>
        <v>1957</v>
      </c>
    </row>
    <row r="53" spans="1:21" ht="12.75">
      <c r="A53">
        <v>195703</v>
      </c>
      <c r="B53" s="2">
        <f>'[1]Stocks'!$A55</f>
        <v>21002</v>
      </c>
      <c r="C53">
        <v>8690</v>
      </c>
      <c r="D53">
        <v>48.4</v>
      </c>
      <c r="E53">
        <v>31.88</v>
      </c>
      <c r="F53">
        <f t="shared" si="15"/>
        <v>0.7181818181818181</v>
      </c>
      <c r="G53" s="10">
        <f t="shared" si="16"/>
        <v>8.69</v>
      </c>
      <c r="H53" s="5">
        <f t="shared" si="13"/>
        <v>27.258469259723967</v>
      </c>
      <c r="I53" s="7">
        <f t="shared" si="5"/>
        <v>724.7549897395203</v>
      </c>
      <c r="J53" s="3">
        <f t="shared" si="17"/>
        <v>0.03761059895499411</v>
      </c>
      <c r="K53" s="11">
        <f>'[1]Stocks'!$N55</f>
        <v>269537.178</v>
      </c>
      <c r="L53">
        <v>87</v>
      </c>
      <c r="M53" s="12">
        <f t="shared" si="6"/>
        <v>182.53717800000004</v>
      </c>
      <c r="N53" s="12">
        <f t="shared" si="7"/>
        <v>231.05189072895905</v>
      </c>
      <c r="O53" s="4">
        <f t="shared" si="2"/>
        <v>1.0423957677299152</v>
      </c>
      <c r="P53" s="6">
        <f t="shared" si="8"/>
        <v>327.84751302186174</v>
      </c>
      <c r="Q53" s="4">
        <f t="shared" si="3"/>
        <v>-0.17785809776136208</v>
      </c>
      <c r="R53" s="4">
        <f t="shared" si="14"/>
        <v>-0.03276422120392514</v>
      </c>
      <c r="S53" s="4">
        <f t="shared" si="9"/>
        <v>-1.8290569329316722</v>
      </c>
      <c r="T53" s="4">
        <f t="shared" si="10"/>
        <v>-47.09023934845716</v>
      </c>
      <c r="U53">
        <f t="shared" si="11"/>
        <v>1957</v>
      </c>
    </row>
    <row r="54" spans="1:21" ht="12.75">
      <c r="A54">
        <v>195704</v>
      </c>
      <c r="B54" s="2">
        <f>'[1]Stocks'!$A56</f>
        <v>21094</v>
      </c>
      <c r="C54">
        <v>8527</v>
      </c>
      <c r="D54">
        <v>47.5</v>
      </c>
      <c r="E54">
        <v>32.15</v>
      </c>
      <c r="F54">
        <f t="shared" si="15"/>
        <v>0.718063157894737</v>
      </c>
      <c r="G54" s="10">
        <f t="shared" si="16"/>
        <v>8.527</v>
      </c>
      <c r="H54" s="5">
        <f t="shared" si="13"/>
        <v>26.522550544323483</v>
      </c>
      <c r="I54" s="7">
        <f t="shared" si="5"/>
        <v>732.4366257910438</v>
      </c>
      <c r="J54" s="3">
        <f t="shared" si="17"/>
        <v>0.03621139305489903</v>
      </c>
      <c r="K54" s="11">
        <f>'[1]Stocks'!$N56</f>
        <v>269815.1</v>
      </c>
      <c r="L54">
        <v>86.4</v>
      </c>
      <c r="M54" s="12">
        <f t="shared" si="6"/>
        <v>183.41509999999997</v>
      </c>
      <c r="N54" s="12">
        <f t="shared" si="7"/>
        <v>235.47837519182056</v>
      </c>
      <c r="O54" s="4">
        <f t="shared" si="2"/>
        <v>1.0223336652241075</v>
      </c>
      <c r="P54" s="6">
        <f t="shared" si="8"/>
        <v>327.1374703908715</v>
      </c>
      <c r="Q54" s="4">
        <f t="shared" si="3"/>
        <v>-0.17522410478500494</v>
      </c>
      <c r="R54" s="4">
        <f t="shared" si="14"/>
        <v>-0.03276422120392514</v>
      </c>
      <c r="S54" s="4">
        <f t="shared" si="9"/>
        <v>-1.7829664196227537</v>
      </c>
      <c r="T54" s="4">
        <f t="shared" si="10"/>
        <v>6.084066681729879</v>
      </c>
      <c r="U54">
        <f t="shared" si="11"/>
        <v>1957</v>
      </c>
    </row>
    <row r="55" spans="1:21" ht="12.75">
      <c r="A55">
        <v>195801</v>
      </c>
      <c r="B55" s="2">
        <f>'[1]Stocks'!$A57</f>
        <v>21186</v>
      </c>
      <c r="C55">
        <v>7360</v>
      </c>
      <c r="D55">
        <v>43.6</v>
      </c>
      <c r="E55">
        <v>31.82</v>
      </c>
      <c r="F55">
        <f t="shared" si="15"/>
        <v>0.6752293577981652</v>
      </c>
      <c r="G55" s="10">
        <f t="shared" si="16"/>
        <v>7.36</v>
      </c>
      <c r="H55" s="5">
        <f t="shared" si="13"/>
        <v>23.130106851037084</v>
      </c>
      <c r="I55" s="7">
        <f t="shared" si="5"/>
        <v>736.5261243906168</v>
      </c>
      <c r="J55" s="3">
        <f t="shared" si="17"/>
        <v>0.031404326452336435</v>
      </c>
      <c r="K55" s="11">
        <f>'[1]Stocks'!$N57</f>
        <v>290657.815</v>
      </c>
      <c r="L55">
        <v>85.1</v>
      </c>
      <c r="M55" s="12">
        <f t="shared" si="6"/>
        <v>205.55781500000003</v>
      </c>
      <c r="N55" s="12">
        <f t="shared" si="7"/>
        <v>234.3626127810943</v>
      </c>
      <c r="O55" s="4">
        <f t="shared" si="2"/>
        <v>1.0162718485828979</v>
      </c>
      <c r="P55" s="6">
        <f t="shared" si="8"/>
        <v>323.27612572976057</v>
      </c>
      <c r="Q55" s="4">
        <f t="shared" si="3"/>
        <v>-0.10089922556491993</v>
      </c>
      <c r="R55" s="4">
        <f t="shared" si="14"/>
        <v>-0.052759727227003984</v>
      </c>
      <c r="S55" s="4">
        <f t="shared" si="9"/>
        <v>-1.0250883321734927</v>
      </c>
      <c r="T55" s="4">
        <f t="shared" si="10"/>
        <v>36.669225093437184</v>
      </c>
      <c r="U55">
        <f t="shared" si="11"/>
        <v>1958</v>
      </c>
    </row>
    <row r="56" spans="1:21" ht="12.75">
      <c r="A56">
        <v>195802</v>
      </c>
      <c r="B56" s="2">
        <f>'[1]Stocks'!$A58</f>
        <v>21276</v>
      </c>
      <c r="C56">
        <v>7088</v>
      </c>
      <c r="D56">
        <v>42</v>
      </c>
      <c r="E56">
        <v>32.01</v>
      </c>
      <c r="F56">
        <f t="shared" si="15"/>
        <v>0.675047619047619</v>
      </c>
      <c r="G56" s="10">
        <f t="shared" si="16"/>
        <v>7.088</v>
      </c>
      <c r="H56" s="5">
        <f t="shared" si="13"/>
        <v>22.143080287410186</v>
      </c>
      <c r="I56" s="7">
        <f t="shared" si="5"/>
        <v>739.522284783975</v>
      </c>
      <c r="J56" s="3">
        <f t="shared" si="17"/>
        <v>0.02994241112541794</v>
      </c>
      <c r="K56" s="11">
        <f>'[1]Stocks'!$N58</f>
        <v>305827.352</v>
      </c>
      <c r="L56">
        <v>83.7</v>
      </c>
      <c r="M56" s="12">
        <f t="shared" si="6"/>
        <v>222.12735200000003</v>
      </c>
      <c r="N56" s="12">
        <f t="shared" si="7"/>
        <v>236.7210833593504</v>
      </c>
      <c r="O56" s="4">
        <f t="shared" si="2"/>
        <v>1.013837222256928</v>
      </c>
      <c r="P56" s="6">
        <f t="shared" si="8"/>
        <v>323.6966456026945</v>
      </c>
      <c r="Q56" s="4">
        <f t="shared" si="3"/>
        <v>-0.05520382693315662</v>
      </c>
      <c r="R56" s="4">
        <f t="shared" si="14"/>
        <v>-0.052759727227003984</v>
      </c>
      <c r="S56" s="4">
        <f t="shared" si="9"/>
        <v>-0.558240974779584</v>
      </c>
      <c r="T56" s="4">
        <f t="shared" si="10"/>
        <v>21.459092677524563</v>
      </c>
      <c r="U56">
        <f t="shared" si="11"/>
        <v>1958</v>
      </c>
    </row>
    <row r="57" spans="1:21" ht="12.75">
      <c r="A57">
        <v>195803</v>
      </c>
      <c r="B57" s="2">
        <f>'[1]Stocks'!$A59</f>
        <v>21367</v>
      </c>
      <c r="C57">
        <v>6988</v>
      </c>
      <c r="D57">
        <v>41.4</v>
      </c>
      <c r="E57">
        <v>32.08</v>
      </c>
      <c r="F57">
        <f t="shared" si="15"/>
        <v>0.6751690821256039</v>
      </c>
      <c r="G57" s="10">
        <f t="shared" si="16"/>
        <v>6.988</v>
      </c>
      <c r="H57" s="5">
        <f t="shared" si="13"/>
        <v>21.783042394014966</v>
      </c>
      <c r="I57" s="7">
        <f t="shared" si="5"/>
        <v>742.0805183386018</v>
      </c>
      <c r="J57" s="3">
        <f t="shared" si="17"/>
        <v>0.029354014632783615</v>
      </c>
      <c r="K57" s="11">
        <f>'[1]Stocks'!$N59</f>
        <v>336350.41599999997</v>
      </c>
      <c r="L57">
        <v>83.7</v>
      </c>
      <c r="M57" s="12">
        <f t="shared" si="6"/>
        <v>252.650416</v>
      </c>
      <c r="N57" s="12">
        <f t="shared" si="7"/>
        <v>238.05943028302343</v>
      </c>
      <c r="O57" s="4">
        <f t="shared" si="2"/>
        <v>1.0180163368124377</v>
      </c>
      <c r="P57" s="6">
        <f t="shared" si="8"/>
        <v>326.04838916037943</v>
      </c>
      <c r="Q57" s="4">
        <f t="shared" si="3"/>
        <v>0.031596619342759924</v>
      </c>
      <c r="R57" s="4">
        <f t="shared" si="14"/>
        <v>-0.052759727227003984</v>
      </c>
      <c r="S57" s="4">
        <f t="shared" si="9"/>
        <v>0.3211354999881723</v>
      </c>
      <c r="T57" s="4">
        <f t="shared" si="10"/>
        <v>34.498479733036035</v>
      </c>
      <c r="U57">
        <f t="shared" si="11"/>
        <v>1958</v>
      </c>
    </row>
    <row r="58" spans="1:21" ht="12.75">
      <c r="A58">
        <v>195804</v>
      </c>
      <c r="B58" s="2">
        <f>'[1]Stocks'!$A60</f>
        <v>21459</v>
      </c>
      <c r="C58">
        <v>7279</v>
      </c>
      <c r="D58">
        <v>43</v>
      </c>
      <c r="E58">
        <v>32.16</v>
      </c>
      <c r="F58">
        <f t="shared" si="15"/>
        <v>0.6771162790697675</v>
      </c>
      <c r="G58" s="10">
        <f t="shared" si="16"/>
        <v>7.279</v>
      </c>
      <c r="H58" s="5">
        <f t="shared" si="13"/>
        <v>22.633706467661693</v>
      </c>
      <c r="I58" s="7">
        <f t="shared" si="5"/>
        <v>745.4229114786859</v>
      </c>
      <c r="J58" s="3">
        <f t="shared" si="17"/>
        <v>0.030363577667291575</v>
      </c>
      <c r="K58" s="11">
        <f>'[1]Stocks'!$N60</f>
        <v>347557.424</v>
      </c>
      <c r="L58">
        <v>84.9</v>
      </c>
      <c r="M58" s="12">
        <f t="shared" si="6"/>
        <v>262.657424</v>
      </c>
      <c r="N58" s="12">
        <f t="shared" si="7"/>
        <v>239.7280083315454</v>
      </c>
      <c r="O58" s="4">
        <f t="shared" si="2"/>
        <v>1.0215402815561987</v>
      </c>
      <c r="P58" s="6">
        <f t="shared" si="8"/>
        <v>329.79181712791365</v>
      </c>
      <c r="Q58" s="4">
        <f t="shared" si="3"/>
        <v>0.053869156083990344</v>
      </c>
      <c r="R58" s="4">
        <f t="shared" si="14"/>
        <v>-0.052759727227003984</v>
      </c>
      <c r="S58" s="4">
        <f t="shared" si="9"/>
        <v>0.5524131490076611</v>
      </c>
      <c r="T58" s="4">
        <f t="shared" si="10"/>
        <v>8.030176320625712</v>
      </c>
      <c r="U58">
        <f t="shared" si="11"/>
        <v>1958</v>
      </c>
    </row>
    <row r="59" spans="1:21" ht="12.75">
      <c r="A59">
        <v>195901</v>
      </c>
      <c r="B59" s="2">
        <f>'[1]Stocks'!$A61</f>
        <v>21551</v>
      </c>
      <c r="C59">
        <v>7530</v>
      </c>
      <c r="D59">
        <v>44.5</v>
      </c>
      <c r="E59">
        <v>32.19</v>
      </c>
      <c r="F59">
        <f t="shared" si="15"/>
        <v>0.6768539325842697</v>
      </c>
      <c r="G59" s="10">
        <f t="shared" si="16"/>
        <v>7.53</v>
      </c>
      <c r="H59" s="5">
        <f t="shared" si="13"/>
        <v>23.3923578751165</v>
      </c>
      <c r="I59" s="7">
        <f t="shared" si="5"/>
        <v>749.4370663266089</v>
      </c>
      <c r="J59" s="3">
        <f t="shared" si="17"/>
        <v>0.031213238477481413</v>
      </c>
      <c r="K59" s="11">
        <f>'[1]Stocks'!$N61</f>
        <v>357357.231</v>
      </c>
      <c r="L59">
        <v>86.1</v>
      </c>
      <c r="M59" s="12">
        <f t="shared" si="6"/>
        <v>271.25723100000005</v>
      </c>
      <c r="N59" s="12">
        <f t="shared" si="7"/>
        <v>241.2437916505354</v>
      </c>
      <c r="O59" s="4">
        <f t="shared" si="2"/>
        <v>1.024579117183018</v>
      </c>
      <c r="P59" s="6">
        <f t="shared" si="8"/>
        <v>333.2733510751895</v>
      </c>
      <c r="Q59" s="4">
        <f t="shared" si="3"/>
        <v>0.07226464356394624</v>
      </c>
      <c r="R59" s="4">
        <f t="shared" si="14"/>
        <v>-0.019014700245794706</v>
      </c>
      <c r="S59" s="4">
        <f t="shared" si="9"/>
        <v>0.748178935222445</v>
      </c>
      <c r="T59" s="4">
        <f t="shared" si="10"/>
        <v>6.166132293112536</v>
      </c>
      <c r="U59">
        <f t="shared" si="11"/>
        <v>1959</v>
      </c>
    </row>
    <row r="60" spans="1:21" ht="12.75">
      <c r="A60">
        <v>195902</v>
      </c>
      <c r="B60" s="2">
        <f>'[1]Stocks'!$A62</f>
        <v>21641</v>
      </c>
      <c r="C60">
        <v>7802</v>
      </c>
      <c r="D60">
        <v>46.1</v>
      </c>
      <c r="E60">
        <v>32.39</v>
      </c>
      <c r="F60">
        <f t="shared" si="15"/>
        <v>0.6769631236442516</v>
      </c>
      <c r="G60" s="10">
        <f t="shared" si="16"/>
        <v>7.802</v>
      </c>
      <c r="H60" s="5">
        <f t="shared" si="13"/>
        <v>24.087681383142943</v>
      </c>
      <c r="I60" s="7">
        <f t="shared" si="5"/>
        <v>754.0421916952437</v>
      </c>
      <c r="J60" s="3">
        <f t="shared" si="17"/>
        <v>0.0319447394965908</v>
      </c>
      <c r="K60" s="11">
        <f>'[1]Stocks'!$N62</f>
        <v>371460.268</v>
      </c>
      <c r="L60">
        <v>88.5</v>
      </c>
      <c r="M60" s="12">
        <f t="shared" si="6"/>
        <v>282.960268</v>
      </c>
      <c r="N60" s="12">
        <f t="shared" si="7"/>
        <v>244.23426589008943</v>
      </c>
      <c r="O60" s="4">
        <f t="shared" si="2"/>
        <v>1.0275823891761178</v>
      </c>
      <c r="P60" s="6">
        <f t="shared" si="8"/>
        <v>339.4708304620133</v>
      </c>
      <c r="Q60" s="4">
        <f t="shared" si="3"/>
        <v>0.09423324382377629</v>
      </c>
      <c r="R60" s="4">
        <f t="shared" si="14"/>
        <v>-0.019014700245794706</v>
      </c>
      <c r="S60" s="4">
        <f t="shared" si="9"/>
        <v>0.9876331441181445</v>
      </c>
      <c r="T60" s="4">
        <f t="shared" si="10"/>
        <v>7.188204718006446</v>
      </c>
      <c r="U60">
        <f t="shared" si="11"/>
        <v>1959</v>
      </c>
    </row>
    <row r="61" spans="1:21" ht="12.75">
      <c r="A61">
        <v>195903</v>
      </c>
      <c r="B61" s="2">
        <f>'[1]Stocks'!$A63</f>
        <v>21732</v>
      </c>
      <c r="C61">
        <v>8073</v>
      </c>
      <c r="D61">
        <v>47.8</v>
      </c>
      <c r="E61">
        <v>32.55</v>
      </c>
      <c r="F61">
        <f t="shared" si="15"/>
        <v>0.6755648535564854</v>
      </c>
      <c r="G61" s="10">
        <f t="shared" si="16"/>
        <v>8.073</v>
      </c>
      <c r="H61" s="5">
        <f t="shared" si="13"/>
        <v>24.801843317972356</v>
      </c>
      <c r="I61" s="7">
        <f t="shared" si="5"/>
        <v>759.2417629918815</v>
      </c>
      <c r="J61" s="3">
        <f t="shared" si="17"/>
        <v>0.03266659518338108</v>
      </c>
      <c r="K61" s="11">
        <f>'[1]Stocks'!$N63</f>
        <v>363732.52</v>
      </c>
      <c r="L61">
        <v>89.3</v>
      </c>
      <c r="M61" s="12">
        <f t="shared" si="6"/>
        <v>274.43252</v>
      </c>
      <c r="N61" s="12">
        <f t="shared" si="7"/>
        <v>247.13319385385742</v>
      </c>
      <c r="O61" s="4">
        <f t="shared" si="2"/>
        <v>1.0261824567326538</v>
      </c>
      <c r="P61" s="6">
        <f t="shared" si="8"/>
        <v>342.9037480091386</v>
      </c>
      <c r="Q61" s="4">
        <f t="shared" si="3"/>
        <v>0.060742328165821924</v>
      </c>
      <c r="R61" s="4">
        <f t="shared" si="14"/>
        <v>-0.019014700245794706</v>
      </c>
      <c r="S61" s="4">
        <f t="shared" si="9"/>
        <v>0.6399008292123323</v>
      </c>
      <c r="T61" s="4">
        <f t="shared" si="10"/>
        <v>-14.023674569816343</v>
      </c>
      <c r="U61">
        <f t="shared" si="11"/>
        <v>1959</v>
      </c>
    </row>
    <row r="62" spans="1:21" ht="12.75">
      <c r="A62">
        <v>195904</v>
      </c>
      <c r="B62" s="2">
        <f>'[1]Stocks'!$A64</f>
        <v>21824</v>
      </c>
      <c r="C62">
        <v>8057</v>
      </c>
      <c r="D62">
        <v>47.7</v>
      </c>
      <c r="E62">
        <v>32.61</v>
      </c>
      <c r="F62">
        <f t="shared" si="15"/>
        <v>0.6756394129979035</v>
      </c>
      <c r="G62" s="10">
        <f t="shared" si="16"/>
        <v>8.057</v>
      </c>
      <c r="H62" s="5">
        <f t="shared" si="13"/>
        <v>24.707145047531434</v>
      </c>
      <c r="I62" s="7">
        <f t="shared" si="5"/>
        <v>764.2114666441712</v>
      </c>
      <c r="J62" s="3">
        <f t="shared" si="17"/>
        <v>0.03233024643823549</v>
      </c>
      <c r="K62" s="11">
        <f>'[1]Stocks'!$N64</f>
        <v>382909.28</v>
      </c>
      <c r="L62">
        <v>90.8</v>
      </c>
      <c r="M62" s="12">
        <f t="shared" si="6"/>
        <v>292.10928</v>
      </c>
      <c r="N62" s="12">
        <f t="shared" si="7"/>
        <v>249.20935927266422</v>
      </c>
      <c r="O62" s="4">
        <f t="shared" si="2"/>
        <v>1.0343576353868036</v>
      </c>
      <c r="P62" s="6">
        <f t="shared" si="8"/>
        <v>348.57160357353337</v>
      </c>
      <c r="Q62" s="4">
        <f t="shared" si="3"/>
        <v>0.09850967799568022</v>
      </c>
      <c r="R62" s="4">
        <f t="shared" si="14"/>
        <v>-0.019014700245794706</v>
      </c>
      <c r="S62" s="4">
        <f t="shared" si="9"/>
        <v>1.0529799578799957</v>
      </c>
      <c r="T62" s="4">
        <f t="shared" si="10"/>
        <v>13.09973762123987</v>
      </c>
      <c r="U62">
        <f t="shared" si="11"/>
        <v>1959</v>
      </c>
    </row>
    <row r="63" spans="1:21" ht="12.75">
      <c r="A63">
        <v>196001</v>
      </c>
      <c r="B63" s="2">
        <f>'[1]Stocks'!$A65</f>
        <v>21916</v>
      </c>
      <c r="C63">
        <v>8627</v>
      </c>
      <c r="D63">
        <v>49.5</v>
      </c>
      <c r="E63">
        <v>32.64</v>
      </c>
      <c r="F63">
        <f t="shared" si="15"/>
        <v>0.6971313131313132</v>
      </c>
      <c r="G63" s="10">
        <f t="shared" si="16"/>
        <v>8.627</v>
      </c>
      <c r="H63" s="5">
        <f t="shared" si="13"/>
        <v>26.43075980392157</v>
      </c>
      <c r="I63" s="7">
        <f t="shared" si="5"/>
        <v>770.775591376515</v>
      </c>
      <c r="J63" s="3">
        <f t="shared" si="17"/>
        <v>0.034291121955119686</v>
      </c>
      <c r="K63" s="11">
        <f>'[1]Stocks'!$N65</f>
        <v>363575.49199999997</v>
      </c>
      <c r="L63">
        <v>93.5</v>
      </c>
      <c r="M63" s="12">
        <f t="shared" si="6"/>
        <v>270.075492</v>
      </c>
      <c r="N63" s="12">
        <f t="shared" si="7"/>
        <v>251.58115302529447</v>
      </c>
      <c r="O63" s="4">
        <f t="shared" si="2"/>
        <v>1.0351401790981631</v>
      </c>
      <c r="P63" s="6">
        <f t="shared" si="8"/>
        <v>353.92175980032573</v>
      </c>
      <c r="Q63" s="4">
        <f t="shared" si="3"/>
        <v>0.02727645851761329</v>
      </c>
      <c r="R63" s="4">
        <f t="shared" si="14"/>
        <v>-0.03345504036317917</v>
      </c>
      <c r="S63" s="4">
        <f t="shared" si="9"/>
        <v>0.29576385415668704</v>
      </c>
      <c r="T63" s="4">
        <f t="shared" si="10"/>
        <v>-28.877727597527528</v>
      </c>
      <c r="U63">
        <f t="shared" si="11"/>
        <v>1960</v>
      </c>
    </row>
    <row r="64" spans="1:21" ht="12.75">
      <c r="A64">
        <v>196002</v>
      </c>
      <c r="B64" s="2">
        <f>'[1]Stocks'!$A66</f>
        <v>22007</v>
      </c>
      <c r="C64">
        <v>8753</v>
      </c>
      <c r="D64">
        <v>50.3</v>
      </c>
      <c r="E64">
        <v>32.65</v>
      </c>
      <c r="F64">
        <f t="shared" si="15"/>
        <v>0.6960636182902585</v>
      </c>
      <c r="G64" s="10">
        <f t="shared" si="16"/>
        <v>8.753</v>
      </c>
      <c r="H64" s="5">
        <f t="shared" si="13"/>
        <v>26.808575803981622</v>
      </c>
      <c r="I64" s="7">
        <f t="shared" si="5"/>
        <v>777.5468894578809</v>
      </c>
      <c r="J64" s="3">
        <f t="shared" si="17"/>
        <v>0.03447840402611992</v>
      </c>
      <c r="K64" s="11">
        <f>'[1]Stocks'!$N66</f>
        <v>373969.821</v>
      </c>
      <c r="L64">
        <v>94</v>
      </c>
      <c r="M64" s="12">
        <f t="shared" si="6"/>
        <v>279.969821</v>
      </c>
      <c r="N64" s="12">
        <f t="shared" si="7"/>
        <v>253.8690594079981</v>
      </c>
      <c r="O64" s="4">
        <f t="shared" si="2"/>
        <v>1.0303493368686567</v>
      </c>
      <c r="P64" s="6">
        <f t="shared" si="8"/>
        <v>355.57381701250046</v>
      </c>
      <c r="Q64" s="4">
        <f t="shared" si="3"/>
        <v>0.051736104030553065</v>
      </c>
      <c r="R64" s="4">
        <f t="shared" si="14"/>
        <v>-0.03345504036317917</v>
      </c>
      <c r="S64" s="4">
        <f t="shared" si="9"/>
        <v>0.5634304437212732</v>
      </c>
      <c r="T64" s="4">
        <f t="shared" si="10"/>
        <v>8.887043410699494</v>
      </c>
      <c r="U64">
        <f t="shared" si="11"/>
        <v>1960</v>
      </c>
    </row>
    <row r="65" spans="1:21" ht="12.75">
      <c r="A65">
        <v>196003</v>
      </c>
      <c r="B65" s="2">
        <f>'[1]Stocks'!$A67</f>
        <v>22098</v>
      </c>
      <c r="C65">
        <v>8518</v>
      </c>
      <c r="D65">
        <v>49</v>
      </c>
      <c r="E65">
        <v>32.62</v>
      </c>
      <c r="F65">
        <f t="shared" si="15"/>
        <v>0.6953469387755102</v>
      </c>
      <c r="G65" s="10">
        <f t="shared" si="16"/>
        <v>8.518</v>
      </c>
      <c r="H65" s="5">
        <f t="shared" si="13"/>
        <v>26.11281422440221</v>
      </c>
      <c r="I65" s="7">
        <f t="shared" si="5"/>
        <v>783.4463975777143</v>
      </c>
      <c r="J65" s="3">
        <f t="shared" si="17"/>
        <v>0.0333306966566426</v>
      </c>
      <c r="K65" s="11">
        <f>'[1]Stocks'!$N67</f>
        <v>350290.338</v>
      </c>
      <c r="L65">
        <v>95</v>
      </c>
      <c r="M65" s="12">
        <f t="shared" si="6"/>
        <v>255.29033799999996</v>
      </c>
      <c r="N65" s="12">
        <f t="shared" si="7"/>
        <v>255.56021488985036</v>
      </c>
      <c r="O65" s="4">
        <f t="shared" si="2"/>
        <v>1.0283999034487215</v>
      </c>
      <c r="P65" s="6">
        <f t="shared" si="8"/>
        <v>357.8181003180566</v>
      </c>
      <c r="Q65" s="4">
        <f t="shared" si="3"/>
        <v>-0.021037958424588776</v>
      </c>
      <c r="R65" s="4">
        <f t="shared" si="14"/>
        <v>-0.03345504036317917</v>
      </c>
      <c r="S65" s="4">
        <f t="shared" si="9"/>
        <v>-0.2307713770097058</v>
      </c>
      <c r="T65" s="4">
        <f t="shared" si="10"/>
        <v>-30.519141909535673</v>
      </c>
      <c r="U65">
        <f t="shared" si="11"/>
        <v>1960</v>
      </c>
    </row>
    <row r="66" spans="1:21" ht="12.75">
      <c r="A66">
        <v>196004</v>
      </c>
      <c r="B66" s="2">
        <f>'[1]Stocks'!$A68</f>
        <v>22190</v>
      </c>
      <c r="C66">
        <v>8414</v>
      </c>
      <c r="D66">
        <v>48.6</v>
      </c>
      <c r="E66">
        <v>32.45</v>
      </c>
      <c r="F66">
        <f t="shared" si="15"/>
        <v>0.6925102880658436</v>
      </c>
      <c r="G66" s="10">
        <f t="shared" si="16"/>
        <v>8.414</v>
      </c>
      <c r="H66" s="5">
        <f t="shared" si="13"/>
        <v>25.929121725731893</v>
      </c>
      <c r="I66" s="7">
        <f t="shared" si="5"/>
        <v>789.0088480898281</v>
      </c>
      <c r="J66" s="3">
        <f t="shared" si="17"/>
        <v>0.0328629036144597</v>
      </c>
      <c r="K66" s="11">
        <f>'[1]Stocks'!$N68</f>
        <v>393561.16000000003</v>
      </c>
      <c r="L66">
        <v>93.5</v>
      </c>
      <c r="M66" s="12">
        <f t="shared" si="6"/>
        <v>300.06116000000003</v>
      </c>
      <c r="N66" s="12">
        <f t="shared" si="7"/>
        <v>256.03337120514925</v>
      </c>
      <c r="O66" s="4">
        <f t="shared" si="2"/>
        <v>1.02434103073334</v>
      </c>
      <c r="P66" s="6">
        <f t="shared" si="8"/>
        <v>355.76548736241443</v>
      </c>
      <c r="Q66" s="4">
        <f t="shared" si="3"/>
        <v>0.10623760308453845</v>
      </c>
      <c r="R66" s="4">
        <f t="shared" si="14"/>
        <v>-0.03345504036317917</v>
      </c>
      <c r="S66" s="4">
        <f t="shared" si="9"/>
        <v>1.1647356745018673</v>
      </c>
      <c r="T66" s="4">
        <f t="shared" si="10"/>
        <v>46.364456351681696</v>
      </c>
      <c r="U66">
        <f t="shared" si="11"/>
        <v>1960</v>
      </c>
    </row>
    <row r="67" spans="1:21" ht="12.75">
      <c r="A67">
        <v>196101</v>
      </c>
      <c r="B67" s="2">
        <f>'[1]Stocks'!$A69</f>
        <v>22282</v>
      </c>
      <c r="C67">
        <v>8219</v>
      </c>
      <c r="D67">
        <v>47.5</v>
      </c>
      <c r="E67">
        <v>32.47</v>
      </c>
      <c r="F67">
        <f t="shared" si="15"/>
        <v>0.6921263157894736</v>
      </c>
      <c r="G67" s="10">
        <f t="shared" si="16"/>
        <v>8.219</v>
      </c>
      <c r="H67" s="5">
        <f t="shared" si="13"/>
        <v>25.312596242685554</v>
      </c>
      <c r="I67" s="7">
        <f t="shared" si="5"/>
        <v>793.810170244886</v>
      </c>
      <c r="J67" s="3">
        <f t="shared" si="17"/>
        <v>0.031887467799608514</v>
      </c>
      <c r="K67" s="11">
        <f>'[1]Stocks'!$N69</f>
        <v>442832.713</v>
      </c>
      <c r="L67">
        <v>92.7</v>
      </c>
      <c r="M67" s="12">
        <f t="shared" si="6"/>
        <v>350.132713</v>
      </c>
      <c r="N67" s="12">
        <f t="shared" si="7"/>
        <v>257.7501622785145</v>
      </c>
      <c r="O67" s="4">
        <f t="shared" si="2"/>
        <v>1.0263143666904053</v>
      </c>
      <c r="P67" s="6">
        <f t="shared" si="8"/>
        <v>357.23269456322276</v>
      </c>
      <c r="Q67" s="4">
        <f t="shared" si="3"/>
        <v>0.23961977651972122</v>
      </c>
      <c r="R67" s="4">
        <f t="shared" si="14"/>
        <v>-0.03729863817849328</v>
      </c>
      <c r="S67" s="4">
        <f t="shared" si="9"/>
        <v>2.636280210556737</v>
      </c>
      <c r="T67" s="4">
        <f t="shared" si="10"/>
        <v>41.63619671601504</v>
      </c>
      <c r="U67">
        <f t="shared" si="11"/>
        <v>1961</v>
      </c>
    </row>
    <row r="68" spans="1:21" ht="12.75">
      <c r="A68">
        <v>196102</v>
      </c>
      <c r="B68" s="2">
        <f>'[1]Stocks'!$A70</f>
        <v>22372</v>
      </c>
      <c r="C68">
        <v>8391</v>
      </c>
      <c r="D68">
        <v>48.5</v>
      </c>
      <c r="E68">
        <v>32.45</v>
      </c>
      <c r="F68">
        <f t="shared" si="15"/>
        <v>0.692041237113402</v>
      </c>
      <c r="G68" s="10">
        <f t="shared" si="16"/>
        <v>8.391</v>
      </c>
      <c r="H68" s="5">
        <f t="shared" si="13"/>
        <v>25.85824345146379</v>
      </c>
      <c r="I68" s="7">
        <f t="shared" si="5"/>
        <v>799.0323232204853</v>
      </c>
      <c r="J68" s="3">
        <f t="shared" si="17"/>
        <v>0.03236194919780292</v>
      </c>
      <c r="K68" s="11">
        <f>'[1]Stocks'!$N70</f>
        <v>442394.406</v>
      </c>
      <c r="L68">
        <v>92.7</v>
      </c>
      <c r="M68" s="12">
        <f t="shared" si="6"/>
        <v>349.694406</v>
      </c>
      <c r="N68" s="12">
        <f t="shared" si="7"/>
        <v>259.2859888850475</v>
      </c>
      <c r="O68" s="4">
        <f t="shared" si="2"/>
        <v>1.0266830876791726</v>
      </c>
      <c r="P68" s="6">
        <f t="shared" si="8"/>
        <v>358.9045396604482</v>
      </c>
      <c r="Q68" s="4">
        <f t="shared" si="3"/>
        <v>0.23262415799627312</v>
      </c>
      <c r="R68" s="4">
        <f t="shared" si="14"/>
        <v>-0.03729863817849328</v>
      </c>
      <c r="S68" s="4">
        <f t="shared" si="9"/>
        <v>2.5728772369661566</v>
      </c>
      <c r="T68" s="4">
        <f t="shared" si="10"/>
        <v>-5.309329924380837</v>
      </c>
      <c r="U68">
        <f t="shared" si="11"/>
        <v>1961</v>
      </c>
    </row>
    <row r="69" spans="1:21" ht="12.75">
      <c r="A69">
        <v>196103</v>
      </c>
      <c r="B69" s="2">
        <f>'[1]Stocks'!$A71</f>
        <v>22463</v>
      </c>
      <c r="C69">
        <v>8444</v>
      </c>
      <c r="D69">
        <v>48.7</v>
      </c>
      <c r="E69">
        <v>32.35</v>
      </c>
      <c r="F69">
        <f t="shared" si="15"/>
        <v>0.6935523613963039</v>
      </c>
      <c r="G69" s="10">
        <f t="shared" si="16"/>
        <v>8.444</v>
      </c>
      <c r="H69" s="5">
        <f t="shared" si="13"/>
        <v>26.102009273570328</v>
      </c>
      <c r="I69" s="7">
        <f t="shared" si="5"/>
        <v>804.3624856052315</v>
      </c>
      <c r="J69" s="3">
        <f t="shared" si="17"/>
        <v>0.03245055524180771</v>
      </c>
      <c r="K69" s="11">
        <f>'[1]Stocks'!$N71</f>
        <v>451442.211</v>
      </c>
      <c r="L69">
        <v>94.1</v>
      </c>
      <c r="M69" s="12">
        <f t="shared" si="6"/>
        <v>357.342211</v>
      </c>
      <c r="N69" s="12">
        <f t="shared" si="7"/>
        <v>260.2112640932924</v>
      </c>
      <c r="O69" s="4">
        <f t="shared" si="2"/>
        <v>1.0302843451564767</v>
      </c>
      <c r="P69" s="6">
        <f t="shared" si="8"/>
        <v>362.1915918286968</v>
      </c>
      <c r="Q69" s="4">
        <f t="shared" si="3"/>
        <v>0.2464182526178451</v>
      </c>
      <c r="R69" s="4">
        <f t="shared" si="14"/>
        <v>-0.03729863817849328</v>
      </c>
      <c r="S69" s="4">
        <f t="shared" si="9"/>
        <v>2.7589063113231296</v>
      </c>
      <c r="T69" s="4">
        <f t="shared" si="10"/>
        <v>2.0437940408441433</v>
      </c>
      <c r="U69">
        <f t="shared" si="11"/>
        <v>1961</v>
      </c>
    </row>
    <row r="70" spans="1:21" ht="12.75">
      <c r="A70">
        <v>196104</v>
      </c>
      <c r="B70" s="2">
        <f>'[1]Stocks'!$A72</f>
        <v>22555</v>
      </c>
      <c r="C70">
        <v>8740</v>
      </c>
      <c r="D70">
        <v>50.4</v>
      </c>
      <c r="E70">
        <v>32.37</v>
      </c>
      <c r="F70">
        <f t="shared" si="15"/>
        <v>0.6936507936507937</v>
      </c>
      <c r="G70" s="10">
        <f t="shared" si="16"/>
        <v>8.74</v>
      </c>
      <c r="H70" s="5">
        <f t="shared" si="13"/>
        <v>27.000308928019773</v>
      </c>
      <c r="I70" s="7">
        <f t="shared" si="5"/>
        <v>810.4523833914791</v>
      </c>
      <c r="J70" s="3">
        <f t="shared" si="17"/>
        <v>0.03331510830412057</v>
      </c>
      <c r="K70" s="11">
        <f>'[1]Stocks'!$N72</f>
        <v>465041.856</v>
      </c>
      <c r="L70">
        <v>95.2</v>
      </c>
      <c r="M70" s="12">
        <f t="shared" si="6"/>
        <v>369.84185600000006</v>
      </c>
      <c r="N70" s="12">
        <f t="shared" si="7"/>
        <v>262.34343650382175</v>
      </c>
      <c r="O70" s="4">
        <f t="shared" si="2"/>
        <v>1.0307860714661503</v>
      </c>
      <c r="P70" s="6">
        <f t="shared" si="8"/>
        <v>365.61996028870385</v>
      </c>
      <c r="Q70" s="4">
        <f t="shared" si="3"/>
        <v>0.27192688176211677</v>
      </c>
      <c r="R70" s="4">
        <f t="shared" si="14"/>
        <v>-0.03729863817849328</v>
      </c>
      <c r="S70" s="4">
        <f t="shared" si="9"/>
        <v>3.0714209364008713</v>
      </c>
      <c r="T70" s="4">
        <f t="shared" si="10"/>
        <v>5.27598592711531</v>
      </c>
      <c r="U70">
        <f t="shared" si="11"/>
        <v>1961</v>
      </c>
    </row>
    <row r="71" spans="1:21" ht="12.75">
      <c r="A71">
        <v>196201</v>
      </c>
      <c r="B71" s="2">
        <f>'[1]Stocks'!$A73</f>
        <v>22647</v>
      </c>
      <c r="C71">
        <v>8850</v>
      </c>
      <c r="D71">
        <v>51.6</v>
      </c>
      <c r="E71">
        <v>32.41</v>
      </c>
      <c r="F71">
        <f t="shared" si="15"/>
        <v>0.686046511627907</v>
      </c>
      <c r="G71" s="10">
        <f t="shared" si="16"/>
        <v>8.85</v>
      </c>
      <c r="H71" s="5">
        <f t="shared" si="13"/>
        <v>27.30638691761802</v>
      </c>
      <c r="I71" s="7">
        <f t="shared" si="5"/>
        <v>816.6900446402296</v>
      </c>
      <c r="J71" s="3">
        <f t="shared" si="17"/>
        <v>0.033435435018247465</v>
      </c>
      <c r="K71" s="11">
        <f>'[1]Stocks'!$N73</f>
        <v>459141.071</v>
      </c>
      <c r="L71">
        <v>97</v>
      </c>
      <c r="M71" s="12">
        <f t="shared" si="6"/>
        <v>362.141071</v>
      </c>
      <c r="N71" s="12">
        <f t="shared" si="7"/>
        <v>264.6892434678984</v>
      </c>
      <c r="O71" s="4">
        <f aca="true" t="shared" si="18" ref="O71:O134">O$3*(I72/I71-1)+1</f>
        <v>1.0336095983407736</v>
      </c>
      <c r="P71" s="6">
        <f t="shared" si="8"/>
        <v>370.5853426259777</v>
      </c>
      <c r="Q71" s="4">
        <f aca="true" t="shared" si="19" ref="Q71:Q134">0.001*K71/(L71+O71*N71)-1</f>
        <v>0.2389617672045905</v>
      </c>
      <c r="R71" s="4">
        <f t="shared" si="14"/>
        <v>0.03773512673141814</v>
      </c>
      <c r="S71" s="4">
        <f t="shared" si="9"/>
        <v>2.7323581726017374</v>
      </c>
      <c r="T71" s="4">
        <f t="shared" si="10"/>
        <v>-13.440574639772807</v>
      </c>
      <c r="U71">
        <f t="shared" si="11"/>
        <v>1962</v>
      </c>
    </row>
    <row r="72" spans="1:21" ht="12.75">
      <c r="A72">
        <v>196202</v>
      </c>
      <c r="B72" s="2">
        <f>'[1]Stocks'!$A74</f>
        <v>22737</v>
      </c>
      <c r="C72">
        <v>9119</v>
      </c>
      <c r="D72">
        <v>53.2</v>
      </c>
      <c r="E72">
        <v>32.46</v>
      </c>
      <c r="F72">
        <f t="shared" si="15"/>
        <v>0.6856390977443608</v>
      </c>
      <c r="G72" s="10">
        <f t="shared" si="16"/>
        <v>9.119</v>
      </c>
      <c r="H72" s="5">
        <f t="shared" si="13"/>
        <v>28.093037584719653</v>
      </c>
      <c r="I72" s="7">
        <f aca="true" t="shared" si="20" ref="I72:I135">(1-$E$2)*I71+H72</f>
        <v>823.5522007325462</v>
      </c>
      <c r="J72" s="3">
        <f t="shared" si="17"/>
        <v>0.03411203025106486</v>
      </c>
      <c r="K72" s="11">
        <f>'[1]Stocks'!$N74</f>
        <v>357233.012</v>
      </c>
      <c r="L72">
        <v>98.2</v>
      </c>
      <c r="M72" s="12">
        <f aca="true" t="shared" si="21" ref="M72:M135">K72/1000-L72</f>
        <v>259.033012</v>
      </c>
      <c r="N72" s="12">
        <f aca="true" t="shared" si="22" ref="N72:N135">I72*E72/100</f>
        <v>267.3250443577845</v>
      </c>
      <c r="O72" s="4">
        <f t="shared" si="18"/>
        <v>1.0342091534453477</v>
      </c>
      <c r="P72" s="6">
        <f aca="true" t="shared" si="23" ref="P72:P135">L72+O72*N72</f>
        <v>374.67000782000434</v>
      </c>
      <c r="Q72" s="4">
        <f t="shared" si="19"/>
        <v>-0.04653960940578217</v>
      </c>
      <c r="R72" s="4">
        <f t="shared" si="14"/>
        <v>0.03773512673141814</v>
      </c>
      <c r="S72" s="4">
        <f aca="true" t="shared" si="24" ref="S72:S135">(0.001*K72-P72)/E72</f>
        <v>-0.5371840979668628</v>
      </c>
      <c r="T72" s="4">
        <f t="shared" si="10"/>
        <v>-123.26318885072834</v>
      </c>
      <c r="U72">
        <f t="shared" si="11"/>
        <v>1962</v>
      </c>
    </row>
    <row r="73" spans="1:21" ht="12.75">
      <c r="A73">
        <v>196203</v>
      </c>
      <c r="B73" s="2">
        <f>'[1]Stocks'!$A75</f>
        <v>22828</v>
      </c>
      <c r="C73">
        <v>9230</v>
      </c>
      <c r="D73">
        <v>53.9</v>
      </c>
      <c r="E73">
        <v>32.44</v>
      </c>
      <c r="F73">
        <f t="shared" si="15"/>
        <v>0.6849721706864564</v>
      </c>
      <c r="G73" s="10">
        <f t="shared" si="16"/>
        <v>9.23</v>
      </c>
      <c r="H73" s="5">
        <f t="shared" si="13"/>
        <v>28.452527743526513</v>
      </c>
      <c r="I73" s="7">
        <f t="shared" si="20"/>
        <v>830.5954566338246</v>
      </c>
      <c r="J73" s="3">
        <f t="shared" si="17"/>
        <v>0.034255578351989543</v>
      </c>
      <c r="K73" s="11">
        <f>'[1]Stocks'!$N75</f>
        <v>376841.76300000004</v>
      </c>
      <c r="L73">
        <v>99.9</v>
      </c>
      <c r="M73" s="12">
        <f t="shared" si="21"/>
        <v>276.94176300000004</v>
      </c>
      <c r="N73" s="12">
        <f t="shared" si="22"/>
        <v>269.4451661320127</v>
      </c>
      <c r="O73" s="4">
        <f t="shared" si="18"/>
        <v>1.0321188325240813</v>
      </c>
      <c r="P73" s="6">
        <f t="shared" si="23"/>
        <v>377.9994302974301</v>
      </c>
      <c r="Q73" s="4">
        <f t="shared" si="19"/>
        <v>-0.0030626165137843664</v>
      </c>
      <c r="R73" s="4">
        <f t="shared" si="14"/>
        <v>0.03773512673141814</v>
      </c>
      <c r="S73" s="4">
        <f t="shared" si="24"/>
        <v>-0.03568641484062915</v>
      </c>
      <c r="T73" s="4">
        <f aca="true" t="shared" si="25" ref="T73:T136">400*(S73-$U$2*S72)/(0.001*K73/E73)</f>
        <v>18.0931480620384</v>
      </c>
      <c r="U73">
        <f aca="true" t="shared" si="26" ref="U73:U136">ROUND(A73/100,0)</f>
        <v>1962</v>
      </c>
    </row>
    <row r="74" spans="1:21" ht="12.75">
      <c r="A74">
        <v>196204</v>
      </c>
      <c r="B74" s="2">
        <f>'[1]Stocks'!$A76</f>
        <v>22920</v>
      </c>
      <c r="C74">
        <v>9154</v>
      </c>
      <c r="D74">
        <v>53.5</v>
      </c>
      <c r="E74">
        <v>32.39</v>
      </c>
      <c r="F74">
        <f t="shared" si="15"/>
        <v>0.6844112149532711</v>
      </c>
      <c r="G74" s="10">
        <f t="shared" si="16"/>
        <v>9.154</v>
      </c>
      <c r="H74" s="5">
        <f t="shared" si="13"/>
        <v>28.261809200370482</v>
      </c>
      <c r="I74" s="7">
        <f t="shared" si="20"/>
        <v>837.2648957255458</v>
      </c>
      <c r="J74" s="3">
        <f t="shared" si="17"/>
        <v>0.0337549195537211</v>
      </c>
      <c r="K74" s="11">
        <f>'[1]Stocks'!$N76</f>
        <v>456166.573</v>
      </c>
      <c r="L74">
        <v>100.5</v>
      </c>
      <c r="M74" s="12">
        <f t="shared" si="21"/>
        <v>355.66657299999997</v>
      </c>
      <c r="N74" s="12">
        <f t="shared" si="22"/>
        <v>271.1900997255043</v>
      </c>
      <c r="O74" s="4">
        <f t="shared" si="18"/>
        <v>1.0313714586165483</v>
      </c>
      <c r="P74" s="6">
        <f t="shared" si="23"/>
        <v>380.19772871626054</v>
      </c>
      <c r="Q74" s="4">
        <f t="shared" si="19"/>
        <v>0.19981404028963712</v>
      </c>
      <c r="R74" s="4">
        <f t="shared" si="14"/>
        <v>0.03773512673141814</v>
      </c>
      <c r="S74" s="4">
        <f t="shared" si="24"/>
        <v>2.3454413178060953</v>
      </c>
      <c r="T74" s="4">
        <f t="shared" si="25"/>
        <v>67.6737608759713</v>
      </c>
      <c r="U74">
        <f t="shared" si="26"/>
        <v>1962</v>
      </c>
    </row>
    <row r="75" spans="1:21" ht="12.75">
      <c r="A75">
        <v>196301</v>
      </c>
      <c r="B75" s="2">
        <f>'[1]Stocks'!$A77</f>
        <v>23012</v>
      </c>
      <c r="C75">
        <v>9191</v>
      </c>
      <c r="D75">
        <v>53.4</v>
      </c>
      <c r="E75">
        <v>32.44</v>
      </c>
      <c r="F75">
        <f t="shared" si="15"/>
        <v>0.6884644194756555</v>
      </c>
      <c r="G75" s="10">
        <f t="shared" si="16"/>
        <v>9.191</v>
      </c>
      <c r="H75" s="5">
        <f t="shared" si="13"/>
        <v>28.33230579531443</v>
      </c>
      <c r="I75" s="7">
        <f t="shared" si="20"/>
        <v>843.8314509823815</v>
      </c>
      <c r="J75" s="3">
        <f t="shared" si="17"/>
        <v>0.03357578786892832</v>
      </c>
      <c r="K75" s="11">
        <f>'[1]Stocks'!$N77</f>
        <v>482005.191</v>
      </c>
      <c r="L75">
        <v>101.5</v>
      </c>
      <c r="M75" s="12">
        <f t="shared" si="21"/>
        <v>380.50519099999997</v>
      </c>
      <c r="N75" s="12">
        <f t="shared" si="22"/>
        <v>273.7389226986845</v>
      </c>
      <c r="O75" s="4">
        <f t="shared" si="18"/>
        <v>1.0342756808609401</v>
      </c>
      <c r="P75" s="6">
        <f t="shared" si="23"/>
        <v>384.6215106523222</v>
      </c>
      <c r="Q75" s="4">
        <f t="shared" si="19"/>
        <v>0.2531935361142805</v>
      </c>
      <c r="R75" s="4">
        <f t="shared" si="14"/>
        <v>0.038257718971742224</v>
      </c>
      <c r="S75" s="4">
        <f t="shared" si="24"/>
        <v>3.001963019348886</v>
      </c>
      <c r="T75" s="4">
        <f t="shared" si="25"/>
        <v>14.858617423935078</v>
      </c>
      <c r="U75">
        <f t="shared" si="26"/>
        <v>1963</v>
      </c>
    </row>
    <row r="76" spans="1:21" ht="12.75">
      <c r="A76">
        <v>196302</v>
      </c>
      <c r="B76" s="2">
        <f>'[1]Stocks'!$A78</f>
        <v>23102</v>
      </c>
      <c r="C76">
        <v>9456</v>
      </c>
      <c r="D76">
        <v>55.1</v>
      </c>
      <c r="E76">
        <v>32.42</v>
      </c>
      <c r="F76">
        <f t="shared" si="15"/>
        <v>0.6864609800362976</v>
      </c>
      <c r="G76" s="10">
        <f t="shared" si="16"/>
        <v>9.456</v>
      </c>
      <c r="H76" s="5">
        <f aca="true" t="shared" si="27" ref="H76:H139">100*G76/E76</f>
        <v>29.167180752621835</v>
      </c>
      <c r="I76" s="7">
        <f t="shared" si="20"/>
        <v>851.0621753609555</v>
      </c>
      <c r="J76" s="3">
        <f t="shared" si="17"/>
        <v>0.03427150400645094</v>
      </c>
      <c r="K76" s="11">
        <f>'[1]Stocks'!$N78</f>
        <v>502461.082</v>
      </c>
      <c r="L76">
        <v>102.6</v>
      </c>
      <c r="M76" s="12">
        <f t="shared" si="21"/>
        <v>399.861082</v>
      </c>
      <c r="N76" s="12">
        <f t="shared" si="22"/>
        <v>275.9143572520218</v>
      </c>
      <c r="O76" s="4">
        <f t="shared" si="18"/>
        <v>1.0372036078837983</v>
      </c>
      <c r="P76" s="6">
        <f t="shared" si="23"/>
        <v>388.7793668087362</v>
      </c>
      <c r="Q76" s="4">
        <f t="shared" si="19"/>
        <v>0.29240676048322967</v>
      </c>
      <c r="R76" s="4">
        <f aca="true" t="shared" si="28" ref="R76:R139">VLOOKUP(U76,$A$227:$B$281,2)</f>
        <v>0.038257718971742224</v>
      </c>
      <c r="S76" s="4">
        <f t="shared" si="24"/>
        <v>3.5065303883795136</v>
      </c>
      <c r="T76" s="4">
        <f t="shared" si="25"/>
        <v>9.567578587119877</v>
      </c>
      <c r="U76">
        <f t="shared" si="26"/>
        <v>1963</v>
      </c>
    </row>
    <row r="77" spans="1:21" ht="12.75">
      <c r="A77">
        <v>196303</v>
      </c>
      <c r="B77" s="2">
        <f>'[1]Stocks'!$A79</f>
        <v>23193</v>
      </c>
      <c r="C77">
        <v>9745</v>
      </c>
      <c r="D77">
        <v>56.8</v>
      </c>
      <c r="E77">
        <v>32.44</v>
      </c>
      <c r="F77">
        <f t="shared" si="15"/>
        <v>0.686267605633803</v>
      </c>
      <c r="G77" s="10">
        <f t="shared" si="16"/>
        <v>9.745</v>
      </c>
      <c r="H77" s="5">
        <f t="shared" si="27"/>
        <v>30.04007398273736</v>
      </c>
      <c r="I77" s="7">
        <f t="shared" si="20"/>
        <v>858.9778212251708</v>
      </c>
      <c r="J77" s="3">
        <f t="shared" si="17"/>
        <v>0.03497188546718334</v>
      </c>
      <c r="K77" s="11">
        <f>'[1]Stocks'!$N79</f>
        <v>520743.579</v>
      </c>
      <c r="L77">
        <v>104.2</v>
      </c>
      <c r="M77" s="12">
        <f t="shared" si="21"/>
        <v>416.5435790000001</v>
      </c>
      <c r="N77" s="12">
        <f t="shared" si="22"/>
        <v>278.6524052054454</v>
      </c>
      <c r="O77" s="4">
        <f t="shared" si="18"/>
        <v>1.0404228391198656</v>
      </c>
      <c r="P77" s="6">
        <f t="shared" si="23"/>
        <v>394.1163265514287</v>
      </c>
      <c r="Q77" s="4">
        <f t="shared" si="19"/>
        <v>0.3212941051099736</v>
      </c>
      <c r="R77" s="4">
        <f t="shared" si="28"/>
        <v>0.038257718971742224</v>
      </c>
      <c r="S77" s="4">
        <f t="shared" si="24"/>
        <v>3.9034294836181065</v>
      </c>
      <c r="T77" s="4">
        <f t="shared" si="25"/>
        <v>5.993833874661422</v>
      </c>
      <c r="U77">
        <f t="shared" si="26"/>
        <v>1963</v>
      </c>
    </row>
    <row r="78" spans="1:21" ht="12.75">
      <c r="A78">
        <v>196304</v>
      </c>
      <c r="B78" s="2">
        <f>'[1]Stocks'!$A80</f>
        <v>23285</v>
      </c>
      <c r="C78">
        <v>10063</v>
      </c>
      <c r="D78">
        <v>58.7</v>
      </c>
      <c r="E78">
        <v>32.45</v>
      </c>
      <c r="F78">
        <f t="shared" si="15"/>
        <v>0.6857240204429301</v>
      </c>
      <c r="G78" s="10">
        <f t="shared" si="16"/>
        <v>10.063</v>
      </c>
      <c r="H78" s="5">
        <f t="shared" si="27"/>
        <v>31.010785824345145</v>
      </c>
      <c r="I78" s="7">
        <f t="shared" si="20"/>
        <v>867.6584017939003</v>
      </c>
      <c r="J78" s="3">
        <f t="shared" si="17"/>
        <v>0.03574077743064523</v>
      </c>
      <c r="K78" s="11">
        <f>'[1]Stocks'!$N80</f>
        <v>498490.341</v>
      </c>
      <c r="L78">
        <v>105.5</v>
      </c>
      <c r="M78" s="12">
        <f t="shared" si="21"/>
        <v>392.990341</v>
      </c>
      <c r="N78" s="12">
        <f t="shared" si="22"/>
        <v>281.5551513821207</v>
      </c>
      <c r="O78" s="4">
        <f t="shared" si="18"/>
        <v>1.0424470616184962</v>
      </c>
      <c r="P78" s="6">
        <f t="shared" si="23"/>
        <v>399.0063402418426</v>
      </c>
      <c r="Q78" s="4">
        <f t="shared" si="19"/>
        <v>0.24932937330734872</v>
      </c>
      <c r="R78" s="4">
        <f t="shared" si="28"/>
        <v>0.038257718971742224</v>
      </c>
      <c r="S78" s="4">
        <f t="shared" si="24"/>
        <v>3.06576273522827</v>
      </c>
      <c r="T78" s="4">
        <f t="shared" si="25"/>
        <v>-26.3438853782289</v>
      </c>
      <c r="U78">
        <f t="shared" si="26"/>
        <v>1963</v>
      </c>
    </row>
    <row r="79" spans="1:21" ht="12.75">
      <c r="A79">
        <v>196401</v>
      </c>
      <c r="B79" s="2">
        <f>'[1]Stocks'!$A81</f>
        <v>23377</v>
      </c>
      <c r="C79">
        <v>10304</v>
      </c>
      <c r="D79">
        <v>60.1</v>
      </c>
      <c r="E79">
        <v>32.44</v>
      </c>
      <c r="F79">
        <f t="shared" si="15"/>
        <v>0.6857903494176373</v>
      </c>
      <c r="G79" s="10">
        <f t="shared" si="16"/>
        <v>10.304</v>
      </c>
      <c r="H79" s="5">
        <f t="shared" si="27"/>
        <v>31.7632552404439</v>
      </c>
      <c r="I79" s="7">
        <f t="shared" si="20"/>
        <v>876.8657892050882</v>
      </c>
      <c r="J79" s="3">
        <f t="shared" si="17"/>
        <v>0.03622362239635154</v>
      </c>
      <c r="K79" s="11">
        <f>'[1]Stocks'!$N81</f>
        <v>532880.296</v>
      </c>
      <c r="L79">
        <v>107</v>
      </c>
      <c r="M79" s="12">
        <f t="shared" si="21"/>
        <v>425.88029599999993</v>
      </c>
      <c r="N79" s="12">
        <f t="shared" si="22"/>
        <v>284.4552620181306</v>
      </c>
      <c r="O79" s="4">
        <f t="shared" si="18"/>
        <v>1.0444557484438697</v>
      </c>
      <c r="P79" s="6">
        <f t="shared" si="23"/>
        <v>404.1009335899437</v>
      </c>
      <c r="Q79" s="4">
        <f t="shared" si="19"/>
        <v>0.31868118013489544</v>
      </c>
      <c r="R79" s="4">
        <f t="shared" si="28"/>
        <v>0.031801556220141934</v>
      </c>
      <c r="S79" s="4">
        <f t="shared" si="24"/>
        <v>3.969770727806913</v>
      </c>
      <c r="T79" s="4">
        <f t="shared" si="25"/>
        <v>18.684361248216334</v>
      </c>
      <c r="U79">
        <f t="shared" si="26"/>
        <v>1964</v>
      </c>
    </row>
    <row r="80" spans="1:21" ht="12.75">
      <c r="A80">
        <v>196402</v>
      </c>
      <c r="B80" s="2">
        <f>'[1]Stocks'!$A82</f>
        <v>23468</v>
      </c>
      <c r="C80">
        <v>10605</v>
      </c>
      <c r="D80">
        <v>62</v>
      </c>
      <c r="E80">
        <v>32.59</v>
      </c>
      <c r="F80">
        <f t="shared" si="15"/>
        <v>0.6841935483870968</v>
      </c>
      <c r="G80" s="10">
        <f t="shared" si="16"/>
        <v>10.605</v>
      </c>
      <c r="H80" s="5">
        <f t="shared" si="27"/>
        <v>32.540656643142064</v>
      </c>
      <c r="I80" s="7">
        <f t="shared" si="20"/>
        <v>886.6112204410724</v>
      </c>
      <c r="J80" s="3">
        <f t="shared" si="17"/>
        <v>0.036702283811560266</v>
      </c>
      <c r="K80" s="11">
        <f>'[1]Stocks'!$N82</f>
        <v>546766.428</v>
      </c>
      <c r="L80">
        <v>108.5</v>
      </c>
      <c r="M80" s="12">
        <f t="shared" si="21"/>
        <v>438.2664279999999</v>
      </c>
      <c r="N80" s="12">
        <f t="shared" si="22"/>
        <v>288.9465967417455</v>
      </c>
      <c r="O80" s="4">
        <f t="shared" si="18"/>
        <v>1.048024122319064</v>
      </c>
      <c r="P80" s="6">
        <f t="shared" si="23"/>
        <v>411.32300344734836</v>
      </c>
      <c r="Q80" s="4">
        <f t="shared" si="19"/>
        <v>0.32928725944691584</v>
      </c>
      <c r="R80" s="4">
        <f t="shared" si="28"/>
        <v>0.031801556220141934</v>
      </c>
      <c r="S80" s="4">
        <f t="shared" si="24"/>
        <v>4.1559811154541775</v>
      </c>
      <c r="T80" s="4">
        <f t="shared" si="25"/>
        <v>0.21923482958211218</v>
      </c>
      <c r="U80">
        <f t="shared" si="26"/>
        <v>1964</v>
      </c>
    </row>
    <row r="81" spans="1:21" ht="12.75">
      <c r="A81">
        <v>196403</v>
      </c>
      <c r="B81" s="2">
        <f>'[1]Stocks'!$A83</f>
        <v>23559</v>
      </c>
      <c r="C81">
        <v>10984</v>
      </c>
      <c r="D81">
        <v>64.1</v>
      </c>
      <c r="E81">
        <v>32.6</v>
      </c>
      <c r="F81">
        <f t="shared" si="15"/>
        <v>0.6854290171606865</v>
      </c>
      <c r="G81" s="10">
        <f t="shared" si="16"/>
        <v>10.984</v>
      </c>
      <c r="H81" s="5">
        <f t="shared" si="27"/>
        <v>33.693251533742334</v>
      </c>
      <c r="I81" s="7">
        <f t="shared" si="20"/>
        <v>897.2559018660515</v>
      </c>
      <c r="J81" s="3">
        <f t="shared" si="17"/>
        <v>0.03755144041256169</v>
      </c>
      <c r="K81" s="11">
        <f>'[1]Stocks'!$N83</f>
        <v>564931.036</v>
      </c>
      <c r="L81">
        <v>110.4</v>
      </c>
      <c r="M81" s="12">
        <f t="shared" si="21"/>
        <v>454.531036</v>
      </c>
      <c r="N81" s="12">
        <f t="shared" si="22"/>
        <v>292.5054240083328</v>
      </c>
      <c r="O81" s="4">
        <f t="shared" si="18"/>
        <v>1.048945510266062</v>
      </c>
      <c r="P81" s="6">
        <f t="shared" si="23"/>
        <v>417.22225124201145</v>
      </c>
      <c r="Q81" s="4">
        <f t="shared" si="19"/>
        <v>0.35402902006851367</v>
      </c>
      <c r="R81" s="4">
        <f t="shared" si="28"/>
        <v>0.031801556220141934</v>
      </c>
      <c r="S81" s="4">
        <f t="shared" si="24"/>
        <v>4.530944317729708</v>
      </c>
      <c r="T81" s="4">
        <f t="shared" si="25"/>
        <v>4.377470954730342</v>
      </c>
      <c r="U81">
        <f t="shared" si="26"/>
        <v>1964</v>
      </c>
    </row>
    <row r="82" spans="1:21" ht="12.75">
      <c r="A82">
        <v>196404</v>
      </c>
      <c r="B82" s="2">
        <f>'[1]Stocks'!$A84</f>
        <v>23651</v>
      </c>
      <c r="C82">
        <v>11245</v>
      </c>
      <c r="D82">
        <v>65.7</v>
      </c>
      <c r="E82">
        <v>32.78</v>
      </c>
      <c r="F82">
        <f t="shared" si="15"/>
        <v>0.684627092846271</v>
      </c>
      <c r="G82" s="10">
        <f t="shared" si="16"/>
        <v>11.245</v>
      </c>
      <c r="H82" s="5">
        <f t="shared" si="27"/>
        <v>34.304453935326414</v>
      </c>
      <c r="I82" s="7">
        <f t="shared" si="20"/>
        <v>908.235063855069</v>
      </c>
      <c r="J82" s="3">
        <f t="shared" si="17"/>
        <v>0.03777045756163464</v>
      </c>
      <c r="K82" s="11">
        <f>'[1]Stocks'!$N84</f>
        <v>581743.829</v>
      </c>
      <c r="L82">
        <v>112.2</v>
      </c>
      <c r="M82" s="12">
        <f t="shared" si="21"/>
        <v>469.543829</v>
      </c>
      <c r="N82" s="12">
        <f t="shared" si="22"/>
        <v>297.71945393169165</v>
      </c>
      <c r="O82" s="4">
        <f t="shared" si="18"/>
        <v>1.058376793162406</v>
      </c>
      <c r="P82" s="6">
        <f t="shared" si="23"/>
        <v>427.29936091428647</v>
      </c>
      <c r="Q82" s="4">
        <f t="shared" si="19"/>
        <v>0.36144324614773793</v>
      </c>
      <c r="R82" s="4">
        <f t="shared" si="28"/>
        <v>0.031801556220141934</v>
      </c>
      <c r="S82" s="4">
        <f t="shared" si="24"/>
        <v>4.711545701211517</v>
      </c>
      <c r="T82" s="4">
        <f t="shared" si="25"/>
        <v>-0.4831675664697768</v>
      </c>
      <c r="U82">
        <f t="shared" si="26"/>
        <v>1964</v>
      </c>
    </row>
    <row r="83" spans="1:21" ht="12.75">
      <c r="A83">
        <v>196501</v>
      </c>
      <c r="B83" s="2">
        <f>'[1]Stocks'!$A85</f>
        <v>23743</v>
      </c>
      <c r="C83">
        <v>12103</v>
      </c>
      <c r="D83">
        <v>70.2</v>
      </c>
      <c r="E83">
        <v>32.83</v>
      </c>
      <c r="F83">
        <f t="shared" si="15"/>
        <v>0.6896296296296296</v>
      </c>
      <c r="G83" s="10">
        <f t="shared" si="16"/>
        <v>12.103</v>
      </c>
      <c r="H83" s="5">
        <f t="shared" si="27"/>
        <v>36.865671641791046</v>
      </c>
      <c r="I83" s="7">
        <f t="shared" si="20"/>
        <v>921.490026471447</v>
      </c>
      <c r="J83" s="3">
        <f t="shared" si="17"/>
        <v>0.040006587790164604</v>
      </c>
      <c r="K83" s="11">
        <f>'[1]Stocks'!$N85</f>
        <v>603990.779</v>
      </c>
      <c r="L83">
        <v>115.2</v>
      </c>
      <c r="M83" s="12">
        <f t="shared" si="21"/>
        <v>488.790779</v>
      </c>
      <c r="N83" s="12">
        <f t="shared" si="22"/>
        <v>302.525175690576</v>
      </c>
      <c r="O83" s="4">
        <f t="shared" si="18"/>
        <v>1.0618383959035302</v>
      </c>
      <c r="P83" s="6">
        <f t="shared" si="23"/>
        <v>436.4328472757149</v>
      </c>
      <c r="Q83" s="4">
        <f t="shared" si="19"/>
        <v>0.38392603299730776</v>
      </c>
      <c r="R83" s="4">
        <f t="shared" si="28"/>
        <v>0.06518360611893219</v>
      </c>
      <c r="S83" s="4">
        <f t="shared" si="24"/>
        <v>5.10380541347198</v>
      </c>
      <c r="T83" s="4">
        <f t="shared" si="25"/>
        <v>3.960713943704978</v>
      </c>
      <c r="U83">
        <f t="shared" si="26"/>
        <v>1965</v>
      </c>
    </row>
    <row r="84" spans="1:21" ht="12.75">
      <c r="A84">
        <v>196502</v>
      </c>
      <c r="B84" s="2">
        <f>'[1]Stocks'!$A86</f>
        <v>23833</v>
      </c>
      <c r="C84">
        <v>12572</v>
      </c>
      <c r="D84">
        <v>73.1</v>
      </c>
      <c r="E84">
        <v>32.91</v>
      </c>
      <c r="F84">
        <f t="shared" si="15"/>
        <v>0.6879343365253079</v>
      </c>
      <c r="G84" s="10">
        <f t="shared" si="16"/>
        <v>12.572</v>
      </c>
      <c r="H84" s="5">
        <f t="shared" si="27"/>
        <v>38.201154664235794</v>
      </c>
      <c r="I84" s="7">
        <f t="shared" si="20"/>
        <v>935.735892740971</v>
      </c>
      <c r="J84" s="3">
        <f t="shared" si="17"/>
        <v>0.040824718770097</v>
      </c>
      <c r="K84" s="11">
        <f>'[1]Stocks'!$N86</f>
        <v>585085.915</v>
      </c>
      <c r="L84">
        <v>117.5</v>
      </c>
      <c r="M84" s="12">
        <f t="shared" si="21"/>
        <v>467.585915</v>
      </c>
      <c r="N84" s="12">
        <f t="shared" si="22"/>
        <v>307.9506823010535</v>
      </c>
      <c r="O84" s="4">
        <f t="shared" si="18"/>
        <v>1.0654623842176285</v>
      </c>
      <c r="P84" s="6">
        <f t="shared" si="23"/>
        <v>445.60986818592596</v>
      </c>
      <c r="Q84" s="4">
        <f t="shared" si="19"/>
        <v>0.31300035473154986</v>
      </c>
      <c r="R84" s="4">
        <f t="shared" si="28"/>
        <v>0.06518360611893219</v>
      </c>
      <c r="S84" s="4">
        <f t="shared" si="24"/>
        <v>4.238105342269038</v>
      </c>
      <c r="T84" s="4">
        <f t="shared" si="25"/>
        <v>-24.598049118814124</v>
      </c>
      <c r="U84">
        <f t="shared" si="26"/>
        <v>1965</v>
      </c>
    </row>
    <row r="85" spans="1:21" ht="12.75">
      <c r="A85">
        <v>196503</v>
      </c>
      <c r="B85" s="2">
        <f>'[1]Stocks'!$A87</f>
        <v>23924</v>
      </c>
      <c r="C85">
        <v>13085</v>
      </c>
      <c r="D85">
        <v>76.1</v>
      </c>
      <c r="E85">
        <v>33.01</v>
      </c>
      <c r="F85">
        <f t="shared" si="15"/>
        <v>0.687779237844941</v>
      </c>
      <c r="G85" s="10">
        <f t="shared" si="16"/>
        <v>13.085</v>
      </c>
      <c r="H85" s="5">
        <f t="shared" si="27"/>
        <v>39.63950318085429</v>
      </c>
      <c r="I85" s="7">
        <f t="shared" si="20"/>
        <v>951.0497683751797</v>
      </c>
      <c r="J85" s="3">
        <f t="shared" si="17"/>
        <v>0.041679735907592275</v>
      </c>
      <c r="K85" s="11">
        <f>'[1]Stocks'!$N87</f>
        <v>635118.463</v>
      </c>
      <c r="L85">
        <v>119.9</v>
      </c>
      <c r="M85" s="12">
        <f t="shared" si="21"/>
        <v>515.218463</v>
      </c>
      <c r="N85" s="12">
        <f t="shared" si="22"/>
        <v>313.9415285406468</v>
      </c>
      <c r="O85" s="4">
        <f t="shared" si="18"/>
        <v>1.069574032375729</v>
      </c>
      <c r="P85" s="6">
        <f t="shared" si="23"/>
        <v>455.68370661141967</v>
      </c>
      <c r="Q85" s="4">
        <f t="shared" si="19"/>
        <v>0.3937704021126913</v>
      </c>
      <c r="R85" s="4">
        <f t="shared" si="28"/>
        <v>0.06518360611893219</v>
      </c>
      <c r="S85" s="4">
        <f t="shared" si="24"/>
        <v>5.435769657333546</v>
      </c>
      <c r="T85" s="4">
        <f t="shared" si="25"/>
        <v>20.970361330402344</v>
      </c>
      <c r="U85">
        <f t="shared" si="26"/>
        <v>1965</v>
      </c>
    </row>
    <row r="86" spans="1:21" ht="12.75">
      <c r="A86">
        <v>196504</v>
      </c>
      <c r="B86" s="2">
        <f>'[1]Stocks'!$A88</f>
        <v>24016</v>
      </c>
      <c r="C86">
        <v>13692</v>
      </c>
      <c r="D86">
        <v>79.7</v>
      </c>
      <c r="E86">
        <v>33.18</v>
      </c>
      <c r="F86">
        <f t="shared" si="15"/>
        <v>0.687176913425345</v>
      </c>
      <c r="G86" s="10">
        <f t="shared" si="16"/>
        <v>13.692</v>
      </c>
      <c r="H86" s="5">
        <f t="shared" si="27"/>
        <v>41.265822784810126</v>
      </c>
      <c r="I86" s="7">
        <f t="shared" si="20"/>
        <v>967.5918602191458</v>
      </c>
      <c r="J86" s="3">
        <f t="shared" si="17"/>
        <v>0.042647963962268144</v>
      </c>
      <c r="K86" s="11">
        <f>'[1]Stocks'!$N88</f>
        <v>672378.932</v>
      </c>
      <c r="L86">
        <v>122.2</v>
      </c>
      <c r="M86" s="12">
        <f t="shared" si="21"/>
        <v>550.178932</v>
      </c>
      <c r="N86" s="12">
        <f t="shared" si="22"/>
        <v>321.04697922071256</v>
      </c>
      <c r="O86" s="4">
        <f t="shared" si="18"/>
        <v>1.0759527129096442</v>
      </c>
      <c r="P86" s="6">
        <f t="shared" si="23"/>
        <v>467.63136826397186</v>
      </c>
      <c r="Q86" s="4">
        <f t="shared" si="19"/>
        <v>0.43783966951603404</v>
      </c>
      <c r="R86" s="4">
        <f t="shared" si="28"/>
        <v>0.06518360611893219</v>
      </c>
      <c r="S86" s="4">
        <f t="shared" si="24"/>
        <v>6.170812650272098</v>
      </c>
      <c r="T86" s="4">
        <f t="shared" si="25"/>
        <v>9.724510674186782</v>
      </c>
      <c r="U86">
        <f t="shared" si="26"/>
        <v>1965</v>
      </c>
    </row>
    <row r="87" spans="1:21" ht="12.75">
      <c r="A87">
        <v>196601</v>
      </c>
      <c r="B87" s="2">
        <f>'[1]Stocks'!$A89</f>
        <v>24108</v>
      </c>
      <c r="C87">
        <v>14416</v>
      </c>
      <c r="D87">
        <v>83.1</v>
      </c>
      <c r="E87">
        <v>33.12</v>
      </c>
      <c r="F87">
        <f t="shared" si="15"/>
        <v>0.6939109506618533</v>
      </c>
      <c r="G87" s="10">
        <f t="shared" si="16"/>
        <v>14.416</v>
      </c>
      <c r="H87" s="5">
        <f t="shared" si="27"/>
        <v>43.52657004830919</v>
      </c>
      <c r="I87" s="7">
        <f t="shared" si="20"/>
        <v>985.9646669123792</v>
      </c>
      <c r="J87" s="3">
        <f t="shared" si="17"/>
        <v>0.04414617633775442</v>
      </c>
      <c r="K87" s="11">
        <f>'[1]Stocks'!$N89</f>
        <v>655899.121</v>
      </c>
      <c r="L87">
        <v>125.9</v>
      </c>
      <c r="M87" s="12">
        <f t="shared" si="21"/>
        <v>529.9991210000001</v>
      </c>
      <c r="N87" s="12">
        <f t="shared" si="22"/>
        <v>326.55149768138</v>
      </c>
      <c r="O87" s="4">
        <f t="shared" si="18"/>
        <v>1.0752915021431262</v>
      </c>
      <c r="P87" s="6">
        <f t="shared" si="23"/>
        <v>477.03805046889875</v>
      </c>
      <c r="Q87" s="4">
        <f t="shared" si="19"/>
        <v>0.37494088858381835</v>
      </c>
      <c r="R87" s="4">
        <f t="shared" si="28"/>
        <v>0.07465734893934081</v>
      </c>
      <c r="S87" s="4">
        <f t="shared" si="24"/>
        <v>5.400394641639532</v>
      </c>
      <c r="T87" s="4">
        <f t="shared" si="25"/>
        <v>-21.11884683698446</v>
      </c>
      <c r="U87">
        <f t="shared" si="26"/>
        <v>1966</v>
      </c>
    </row>
    <row r="88" spans="1:21" ht="12.75">
      <c r="A88">
        <v>196602</v>
      </c>
      <c r="B88" s="2">
        <f>'[1]Stocks'!$A90</f>
        <v>24198</v>
      </c>
      <c r="C88">
        <v>14786</v>
      </c>
      <c r="D88">
        <v>85.2</v>
      </c>
      <c r="E88">
        <v>33.46</v>
      </c>
      <c r="F88">
        <f t="shared" si="15"/>
        <v>0.6941784037558685</v>
      </c>
      <c r="G88" s="10">
        <f t="shared" si="16"/>
        <v>14.786</v>
      </c>
      <c r="H88" s="5">
        <f t="shared" si="27"/>
        <v>44.19007770472205</v>
      </c>
      <c r="I88" s="7">
        <f t="shared" si="20"/>
        <v>1004.5233571203493</v>
      </c>
      <c r="J88" s="3">
        <f t="shared" si="17"/>
        <v>0.04399109029321232</v>
      </c>
      <c r="K88" s="11">
        <f>'[1]Stocks'!$N90</f>
        <v>631525.487</v>
      </c>
      <c r="L88">
        <v>129.8</v>
      </c>
      <c r="M88" s="12">
        <f t="shared" si="21"/>
        <v>501.725487</v>
      </c>
      <c r="N88" s="12">
        <f t="shared" si="22"/>
        <v>336.1135152924689</v>
      </c>
      <c r="O88" s="4">
        <f t="shared" si="18"/>
        <v>1.0738090299509597</v>
      </c>
      <c r="P88" s="6">
        <f t="shared" si="23"/>
        <v>490.72172780961307</v>
      </c>
      <c r="Q88" s="4">
        <f t="shared" si="19"/>
        <v>0.2869319844851357</v>
      </c>
      <c r="R88" s="4">
        <f t="shared" si="28"/>
        <v>0.07465734893934081</v>
      </c>
      <c r="S88" s="4">
        <f t="shared" si="24"/>
        <v>4.208121912444319</v>
      </c>
      <c r="T88" s="4">
        <f t="shared" si="25"/>
        <v>-30.371455036279308</v>
      </c>
      <c r="U88">
        <f t="shared" si="26"/>
        <v>1966</v>
      </c>
    </row>
    <row r="89" spans="1:21" ht="12.75">
      <c r="A89">
        <v>196603</v>
      </c>
      <c r="B89" s="2">
        <f>'[1]Stocks'!$A91</f>
        <v>24289</v>
      </c>
      <c r="C89">
        <v>14971</v>
      </c>
      <c r="D89">
        <v>86.4</v>
      </c>
      <c r="E89">
        <v>33.53</v>
      </c>
      <c r="F89">
        <f t="shared" si="15"/>
        <v>0.6931018518518518</v>
      </c>
      <c r="G89" s="10">
        <f t="shared" si="16"/>
        <v>14.971</v>
      </c>
      <c r="H89" s="5">
        <f t="shared" si="27"/>
        <v>44.64956755144646</v>
      </c>
      <c r="I89" s="7">
        <f t="shared" si="20"/>
        <v>1023.059080758383</v>
      </c>
      <c r="J89" s="3">
        <f t="shared" si="17"/>
        <v>0.04364319558001304</v>
      </c>
      <c r="K89" s="11">
        <f>'[1]Stocks'!$N91</f>
        <v>575868.25</v>
      </c>
      <c r="L89">
        <v>133.5</v>
      </c>
      <c r="M89" s="12">
        <f t="shared" si="21"/>
        <v>442.36825</v>
      </c>
      <c r="N89" s="12">
        <f t="shared" si="22"/>
        <v>343.0317097782858</v>
      </c>
      <c r="O89" s="4">
        <f t="shared" si="18"/>
        <v>1.0700977244829257</v>
      </c>
      <c r="P89" s="6">
        <f t="shared" si="23"/>
        <v>500.577452059231</v>
      </c>
      <c r="Q89" s="4">
        <f t="shared" si="19"/>
        <v>0.15040788919086223</v>
      </c>
      <c r="R89" s="4">
        <f t="shared" si="28"/>
        <v>0.07465734893934081</v>
      </c>
      <c r="S89" s="4">
        <f t="shared" si="24"/>
        <v>2.245475631994303</v>
      </c>
      <c r="T89" s="4">
        <f t="shared" si="25"/>
        <v>-50.080351106525264</v>
      </c>
      <c r="U89">
        <f t="shared" si="26"/>
        <v>1966</v>
      </c>
    </row>
    <row r="90" spans="1:21" ht="12.75">
      <c r="A90">
        <v>196604</v>
      </c>
      <c r="B90" s="2">
        <f>'[1]Stocks'!$A92</f>
        <v>24381</v>
      </c>
      <c r="C90">
        <v>15067</v>
      </c>
      <c r="D90">
        <v>86.9</v>
      </c>
      <c r="E90">
        <v>33.84</v>
      </c>
      <c r="F90">
        <f t="shared" si="15"/>
        <v>0.6935327963176064</v>
      </c>
      <c r="G90" s="10">
        <f t="shared" si="16"/>
        <v>15.067</v>
      </c>
      <c r="H90" s="5">
        <f t="shared" si="27"/>
        <v>44.52423167848699</v>
      </c>
      <c r="I90" s="7">
        <f t="shared" si="20"/>
        <v>1040.987609151572</v>
      </c>
      <c r="J90" s="3">
        <f t="shared" si="17"/>
        <v>0.0427711447159061</v>
      </c>
      <c r="K90" s="11">
        <f>'[1]Stocks'!$N92</f>
        <v>603558.208</v>
      </c>
      <c r="L90">
        <v>138.3</v>
      </c>
      <c r="M90" s="12">
        <f t="shared" si="21"/>
        <v>465.258208</v>
      </c>
      <c r="N90" s="12">
        <f t="shared" si="22"/>
        <v>352.27020693689207</v>
      </c>
      <c r="O90" s="4">
        <f t="shared" si="18"/>
        <v>1.0641273992485631</v>
      </c>
      <c r="P90" s="6">
        <f t="shared" si="23"/>
        <v>513.1603791405081</v>
      </c>
      <c r="Q90" s="4">
        <f t="shared" si="19"/>
        <v>0.1761590187669968</v>
      </c>
      <c r="R90" s="4">
        <f t="shared" si="28"/>
        <v>0.07465734893934081</v>
      </c>
      <c r="S90" s="4">
        <f t="shared" si="24"/>
        <v>2.671330640055908</v>
      </c>
      <c r="T90" s="4">
        <f t="shared" si="25"/>
        <v>7.305092028967319</v>
      </c>
      <c r="U90">
        <f t="shared" si="26"/>
        <v>1966</v>
      </c>
    </row>
    <row r="91" spans="1:21" ht="12.75">
      <c r="A91">
        <v>196701</v>
      </c>
      <c r="B91" s="2">
        <f>'[1]Stocks'!$A93</f>
        <v>24473</v>
      </c>
      <c r="C91">
        <v>14884</v>
      </c>
      <c r="D91">
        <v>85.5</v>
      </c>
      <c r="E91">
        <v>34.02</v>
      </c>
      <c r="F91">
        <f t="shared" si="15"/>
        <v>0.696327485380117</v>
      </c>
      <c r="G91" s="10">
        <f t="shared" si="16"/>
        <v>14.884</v>
      </c>
      <c r="H91" s="5">
        <f t="shared" si="27"/>
        <v>43.75073486184597</v>
      </c>
      <c r="I91" s="7">
        <f t="shared" si="20"/>
        <v>1057.6765661577897</v>
      </c>
      <c r="J91" s="3">
        <f t="shared" si="17"/>
        <v>0.04136494677269706</v>
      </c>
      <c r="K91" s="11">
        <f>'[1]Stocks'!$N93</f>
        <v>691366.9839999999</v>
      </c>
      <c r="L91">
        <v>141.8</v>
      </c>
      <c r="M91" s="12">
        <f t="shared" si="21"/>
        <v>549.5669839999998</v>
      </c>
      <c r="N91" s="12">
        <f t="shared" si="22"/>
        <v>359.8215678068801</v>
      </c>
      <c r="O91" s="4">
        <f t="shared" si="18"/>
        <v>1.0610090705343849</v>
      </c>
      <c r="P91" s="6">
        <f t="shared" si="23"/>
        <v>523.573947217003</v>
      </c>
      <c r="Q91" s="4">
        <f t="shared" si="19"/>
        <v>0.3204762912189989</v>
      </c>
      <c r="R91" s="4">
        <f t="shared" si="28"/>
        <v>0.0382612101288114</v>
      </c>
      <c r="S91" s="4">
        <f t="shared" si="24"/>
        <v>4.932188030070457</v>
      </c>
      <c r="T91" s="4">
        <f t="shared" si="25"/>
        <v>42.15533683004053</v>
      </c>
      <c r="U91">
        <f t="shared" si="26"/>
        <v>1967</v>
      </c>
    </row>
    <row r="92" spans="1:21" ht="12.75">
      <c r="A92">
        <v>196702</v>
      </c>
      <c r="B92" s="2">
        <f>'[1]Stocks'!$A94</f>
        <v>24563</v>
      </c>
      <c r="C92">
        <v>14925</v>
      </c>
      <c r="D92">
        <v>85.7</v>
      </c>
      <c r="E92">
        <v>34.21</v>
      </c>
      <c r="F92">
        <f t="shared" si="15"/>
        <v>0.6966161026837806</v>
      </c>
      <c r="G92" s="10">
        <f t="shared" si="16"/>
        <v>14.925</v>
      </c>
      <c r="H92" s="5">
        <f t="shared" si="27"/>
        <v>43.62759427068109</v>
      </c>
      <c r="I92" s="7">
        <f t="shared" si="20"/>
        <v>1073.8085322146114</v>
      </c>
      <c r="J92" s="3">
        <f t="shared" si="17"/>
        <v>0.04062883927798934</v>
      </c>
      <c r="K92" s="11">
        <f>'[1]Stocks'!$N94</f>
        <v>710160.3659999999</v>
      </c>
      <c r="L92">
        <v>143.1</v>
      </c>
      <c r="M92" s="12">
        <f t="shared" si="21"/>
        <v>567.0603659999999</v>
      </c>
      <c r="N92" s="12">
        <f t="shared" si="22"/>
        <v>367.3498988706186</v>
      </c>
      <c r="O92" s="4">
        <f t="shared" si="18"/>
        <v>1.0576721573165093</v>
      </c>
      <c r="P92" s="6">
        <f t="shared" si="23"/>
        <v>531.6357600284887</v>
      </c>
      <c r="Q92" s="4">
        <f t="shared" si="19"/>
        <v>0.33580247867815505</v>
      </c>
      <c r="R92" s="4">
        <f t="shared" si="28"/>
        <v>0.0382612101288114</v>
      </c>
      <c r="S92" s="4">
        <f t="shared" si="24"/>
        <v>5.218491843657155</v>
      </c>
      <c r="T92" s="4">
        <f t="shared" si="25"/>
        <v>1.2789500063308277</v>
      </c>
      <c r="U92">
        <f t="shared" si="26"/>
        <v>1967</v>
      </c>
    </row>
    <row r="93" spans="1:21" ht="12.75">
      <c r="A93">
        <v>196703</v>
      </c>
      <c r="B93" s="2">
        <f>'[1]Stocks'!$A95</f>
        <v>24654</v>
      </c>
      <c r="C93">
        <v>14946</v>
      </c>
      <c r="D93">
        <v>85.9</v>
      </c>
      <c r="E93">
        <v>34.44</v>
      </c>
      <c r="F93">
        <f t="shared" si="15"/>
        <v>0.6959720605355063</v>
      </c>
      <c r="G93" s="10">
        <f t="shared" si="16"/>
        <v>14.946</v>
      </c>
      <c r="H93" s="5">
        <f t="shared" si="27"/>
        <v>43.397212543554005</v>
      </c>
      <c r="I93" s="7">
        <f t="shared" si="20"/>
        <v>1089.2907458640343</v>
      </c>
      <c r="J93" s="3">
        <f t="shared" si="17"/>
        <v>0.03983987994787469</v>
      </c>
      <c r="K93" s="11">
        <f>'[1]Stocks'!$N95</f>
        <v>746822.552</v>
      </c>
      <c r="L93">
        <v>145.7</v>
      </c>
      <c r="M93" s="12">
        <f t="shared" si="21"/>
        <v>601.122552</v>
      </c>
      <c r="N93" s="12">
        <f t="shared" si="22"/>
        <v>375.1517328755734</v>
      </c>
      <c r="O93" s="4">
        <f t="shared" si="18"/>
        <v>1.058846899741276</v>
      </c>
      <c r="P93" s="6">
        <f t="shared" si="23"/>
        <v>542.9282492878682</v>
      </c>
      <c r="Q93" s="4">
        <f t="shared" si="19"/>
        <v>0.3755455771173628</v>
      </c>
      <c r="R93" s="4">
        <f t="shared" si="28"/>
        <v>0.0382612101288114</v>
      </c>
      <c r="S93" s="4">
        <f t="shared" si="24"/>
        <v>5.9202759207936095</v>
      </c>
      <c r="T93" s="4">
        <f t="shared" si="25"/>
        <v>8.652859709698662</v>
      </c>
      <c r="U93">
        <f t="shared" si="26"/>
        <v>1967</v>
      </c>
    </row>
    <row r="94" spans="1:21" ht="12.75">
      <c r="A94">
        <v>196704</v>
      </c>
      <c r="B94" s="2">
        <f>'[1]Stocks'!$A96</f>
        <v>24746</v>
      </c>
      <c r="C94">
        <v>15418</v>
      </c>
      <c r="D94">
        <v>88.4</v>
      </c>
      <c r="E94">
        <v>34.77</v>
      </c>
      <c r="F94">
        <f t="shared" si="15"/>
        <v>0.6976470588235294</v>
      </c>
      <c r="G94" s="10">
        <f t="shared" si="16"/>
        <v>15.418</v>
      </c>
      <c r="H94" s="5">
        <f t="shared" si="27"/>
        <v>44.342824273799245</v>
      </c>
      <c r="I94" s="7">
        <f t="shared" si="20"/>
        <v>1105.3160916917745</v>
      </c>
      <c r="J94" s="3">
        <f t="shared" si="17"/>
        <v>0.04011777681253967</v>
      </c>
      <c r="K94" s="11">
        <f>'[1]Stocks'!$N96</f>
        <v>779531.494</v>
      </c>
      <c r="L94">
        <v>149.1</v>
      </c>
      <c r="M94" s="12">
        <f t="shared" si="21"/>
        <v>630.4314939999999</v>
      </c>
      <c r="N94" s="12">
        <f t="shared" si="22"/>
        <v>384.31840508123</v>
      </c>
      <c r="O94" s="4">
        <f t="shared" si="18"/>
        <v>1.064113867121586</v>
      </c>
      <c r="P94" s="6">
        <f t="shared" si="23"/>
        <v>558.0585442369878</v>
      </c>
      <c r="Q94" s="4">
        <f t="shared" si="19"/>
        <v>0.3968632897930515</v>
      </c>
      <c r="R94" s="4">
        <f t="shared" si="28"/>
        <v>0.0382612101288114</v>
      </c>
      <c r="S94" s="4">
        <f t="shared" si="24"/>
        <v>6.369656306097559</v>
      </c>
      <c r="T94" s="4">
        <f t="shared" si="25"/>
        <v>3.307647799499505</v>
      </c>
      <c r="U94">
        <f t="shared" si="26"/>
        <v>1967</v>
      </c>
    </row>
    <row r="95" spans="1:21" ht="12.75">
      <c r="A95">
        <v>196801</v>
      </c>
      <c r="B95" s="2">
        <f>'[1]Stocks'!$A97</f>
        <v>24838</v>
      </c>
      <c r="C95">
        <v>16267</v>
      </c>
      <c r="D95">
        <v>91.9</v>
      </c>
      <c r="E95">
        <v>35.02</v>
      </c>
      <c r="F95">
        <f t="shared" si="15"/>
        <v>0.7080304678998911</v>
      </c>
      <c r="G95" s="10">
        <f t="shared" si="16"/>
        <v>16.267</v>
      </c>
      <c r="H95" s="5">
        <f t="shared" si="27"/>
        <v>46.450599657338664</v>
      </c>
      <c r="I95" s="7">
        <f t="shared" si="20"/>
        <v>1123.0326139492938</v>
      </c>
      <c r="J95" s="3">
        <f t="shared" si="17"/>
        <v>0.04136175484164163</v>
      </c>
      <c r="K95" s="11">
        <f>'[1]Stocks'!$N97</f>
        <v>722665.1950000001</v>
      </c>
      <c r="L95">
        <v>151.5</v>
      </c>
      <c r="M95" s="12">
        <f t="shared" si="21"/>
        <v>571.165195</v>
      </c>
      <c r="N95" s="12">
        <f t="shared" si="22"/>
        <v>393.2860214050427</v>
      </c>
      <c r="O95" s="4">
        <f t="shared" si="18"/>
        <v>1.0582281891798475</v>
      </c>
      <c r="P95" s="6">
        <f t="shared" si="23"/>
        <v>567.686354261205</v>
      </c>
      <c r="Q95" s="4">
        <f t="shared" si="19"/>
        <v>0.273000820920712</v>
      </c>
      <c r="R95" s="4">
        <f t="shared" si="28"/>
        <v>0.014225761784297119</v>
      </c>
      <c r="S95" s="4">
        <f t="shared" si="24"/>
        <v>4.425438056504713</v>
      </c>
      <c r="T95" s="4">
        <f t="shared" si="25"/>
        <v>-43.19188251848773</v>
      </c>
      <c r="U95">
        <f t="shared" si="26"/>
        <v>1968</v>
      </c>
    </row>
    <row r="96" spans="1:21" ht="12.75">
      <c r="A96">
        <v>196802</v>
      </c>
      <c r="B96" s="2">
        <f>'[1]Stocks'!$A98</f>
        <v>24929</v>
      </c>
      <c r="C96">
        <v>16113</v>
      </c>
      <c r="D96">
        <v>91.2</v>
      </c>
      <c r="E96">
        <v>35.38</v>
      </c>
      <c r="F96">
        <f aca="true" t="shared" si="29" ref="F96:F159">0.004*C96/D96</f>
        <v>0.7067105263157895</v>
      </c>
      <c r="G96" s="10">
        <f aca="true" t="shared" si="30" ref="G96:G159">C96/1000</f>
        <v>16.113</v>
      </c>
      <c r="H96" s="5">
        <f t="shared" si="27"/>
        <v>45.54267947993216</v>
      </c>
      <c r="I96" s="7">
        <f t="shared" si="20"/>
        <v>1139.3806528243383</v>
      </c>
      <c r="J96" s="3">
        <f aca="true" t="shared" si="31" ref="J96:J159">H96/I96</f>
        <v>0.039971434802793346</v>
      </c>
      <c r="K96" s="11">
        <f>'[1]Stocks'!$N98</f>
        <v>803640.72</v>
      </c>
      <c r="L96">
        <v>154</v>
      </c>
      <c r="M96" s="12">
        <f t="shared" si="21"/>
        <v>649.64072</v>
      </c>
      <c r="N96" s="12">
        <f t="shared" si="22"/>
        <v>403.1128749692509</v>
      </c>
      <c r="O96" s="4">
        <f t="shared" si="18"/>
        <v>1.0580985592940841</v>
      </c>
      <c r="P96" s="6">
        <f t="shared" si="23"/>
        <v>580.5331522378607</v>
      </c>
      <c r="Q96" s="4">
        <f t="shared" si="19"/>
        <v>0.3843149472206644</v>
      </c>
      <c r="R96" s="4">
        <f t="shared" si="28"/>
        <v>0.014225761784297119</v>
      </c>
      <c r="S96" s="4">
        <f t="shared" si="24"/>
        <v>6.306036398025418</v>
      </c>
      <c r="T96" s="4">
        <f t="shared" si="25"/>
        <v>29.64205502644125</v>
      </c>
      <c r="U96">
        <f t="shared" si="26"/>
        <v>1968</v>
      </c>
    </row>
    <row r="97" spans="1:21" ht="12.75">
      <c r="A97">
        <v>196803</v>
      </c>
      <c r="B97" s="2">
        <f>'[1]Stocks'!$A99</f>
        <v>25020</v>
      </c>
      <c r="C97">
        <v>16473</v>
      </c>
      <c r="D97">
        <v>93.1</v>
      </c>
      <c r="E97">
        <v>35.68</v>
      </c>
      <c r="F97">
        <f t="shared" si="29"/>
        <v>0.7077551020408164</v>
      </c>
      <c r="G97" s="10">
        <f t="shared" si="30"/>
        <v>16.473</v>
      </c>
      <c r="H97" s="5">
        <f t="shared" si="27"/>
        <v>46.16872197309417</v>
      </c>
      <c r="I97" s="7">
        <f t="shared" si="20"/>
        <v>1155.9297464285</v>
      </c>
      <c r="J97" s="3">
        <f t="shared" si="31"/>
        <v>0.039940768126906175</v>
      </c>
      <c r="K97" s="11">
        <f>'[1]Stocks'!$N99</f>
        <v>801619.328</v>
      </c>
      <c r="L97">
        <v>156.3</v>
      </c>
      <c r="M97" s="12">
        <f t="shared" si="21"/>
        <v>645.319328</v>
      </c>
      <c r="N97" s="12">
        <f t="shared" si="22"/>
        <v>412.43573352568876</v>
      </c>
      <c r="O97" s="4">
        <f t="shared" si="18"/>
        <v>1.0606712949759372</v>
      </c>
      <c r="P97" s="6">
        <f t="shared" si="23"/>
        <v>593.7587435730429</v>
      </c>
      <c r="Q97" s="4">
        <f t="shared" si="19"/>
        <v>0.350075829075158</v>
      </c>
      <c r="R97" s="4">
        <f t="shared" si="28"/>
        <v>0.014225761784297119</v>
      </c>
      <c r="S97" s="4">
        <f t="shared" si="24"/>
        <v>5.825689025419201</v>
      </c>
      <c r="T97" s="4">
        <f t="shared" si="25"/>
        <v>-13.558398550683648</v>
      </c>
      <c r="U97">
        <f t="shared" si="26"/>
        <v>1968</v>
      </c>
    </row>
    <row r="98" spans="1:21" ht="12.75">
      <c r="A98">
        <v>196804</v>
      </c>
      <c r="B98" s="2">
        <f>'[1]Stocks'!$A100</f>
        <v>25112</v>
      </c>
      <c r="C98">
        <v>17244</v>
      </c>
      <c r="D98">
        <v>97.5</v>
      </c>
      <c r="E98">
        <v>36.24</v>
      </c>
      <c r="F98">
        <f t="shared" si="29"/>
        <v>0.7074461538461538</v>
      </c>
      <c r="G98" s="10">
        <f t="shared" si="30"/>
        <v>17.244</v>
      </c>
      <c r="H98" s="5">
        <f t="shared" si="27"/>
        <v>47.58278145695364</v>
      </c>
      <c r="I98" s="7">
        <f t="shared" si="20"/>
        <v>1173.462685082756</v>
      </c>
      <c r="J98" s="3">
        <f t="shared" si="31"/>
        <v>0.04054903667737672</v>
      </c>
      <c r="K98" s="11">
        <f>'[1]Stocks'!$N100</f>
        <v>921756.208</v>
      </c>
      <c r="L98">
        <v>159.3</v>
      </c>
      <c r="M98" s="12">
        <f t="shared" si="21"/>
        <v>762.4562080000001</v>
      </c>
      <c r="N98" s="12">
        <f t="shared" si="22"/>
        <v>425.2628770739908</v>
      </c>
      <c r="O98" s="4">
        <f t="shared" si="18"/>
        <v>1.0627068503740933</v>
      </c>
      <c r="P98" s="6">
        <f t="shared" si="23"/>
        <v>611.229772676326</v>
      </c>
      <c r="Q98" s="4">
        <f t="shared" si="19"/>
        <v>0.5080355198733291</v>
      </c>
      <c r="R98" s="4">
        <f t="shared" si="28"/>
        <v>0.014225761784297119</v>
      </c>
      <c r="S98" s="4">
        <f t="shared" si="24"/>
        <v>8.568610246238245</v>
      </c>
      <c r="T98" s="4">
        <f t="shared" si="25"/>
        <v>39.05125115283553</v>
      </c>
      <c r="U98">
        <f t="shared" si="26"/>
        <v>1968</v>
      </c>
    </row>
    <row r="99" spans="1:21" ht="12.75">
      <c r="A99">
        <v>196901</v>
      </c>
      <c r="B99" s="2">
        <f>'[1]Stocks'!$A101</f>
        <v>25204</v>
      </c>
      <c r="C99">
        <v>17854</v>
      </c>
      <c r="D99">
        <v>101</v>
      </c>
      <c r="E99">
        <v>36.51</v>
      </c>
      <c r="F99">
        <f t="shared" si="29"/>
        <v>0.707089108910891</v>
      </c>
      <c r="G99" s="10">
        <f t="shared" si="30"/>
        <v>17.854</v>
      </c>
      <c r="H99" s="5">
        <f t="shared" si="27"/>
        <v>48.9016707751301</v>
      </c>
      <c r="I99" s="7">
        <f t="shared" si="20"/>
        <v>1191.8587223360225</v>
      </c>
      <c r="J99" s="3">
        <f t="shared" si="31"/>
        <v>0.04102975449916049</v>
      </c>
      <c r="K99" s="11">
        <f>'[1]Stocks'!$N101</f>
        <v>885112.7</v>
      </c>
      <c r="L99">
        <v>163.4</v>
      </c>
      <c r="M99" s="12">
        <f t="shared" si="21"/>
        <v>721.7126999999999</v>
      </c>
      <c r="N99" s="12">
        <f t="shared" si="22"/>
        <v>435.1476195248818</v>
      </c>
      <c r="O99" s="4">
        <f t="shared" si="18"/>
        <v>1.0617607033158576</v>
      </c>
      <c r="P99" s="6">
        <f t="shared" si="23"/>
        <v>625.4226425529597</v>
      </c>
      <c r="Q99" s="4">
        <f t="shared" si="19"/>
        <v>0.4152233062541386</v>
      </c>
      <c r="R99" s="4">
        <f t="shared" si="28"/>
        <v>-0.01204081118259545</v>
      </c>
      <c r="S99" s="4">
        <f t="shared" si="24"/>
        <v>7.112847369132849</v>
      </c>
      <c r="T99" s="4">
        <f t="shared" si="25"/>
        <v>-30.323673738425576</v>
      </c>
      <c r="U99">
        <f t="shared" si="26"/>
        <v>1969</v>
      </c>
    </row>
    <row r="100" spans="1:21" ht="12.75">
      <c r="A100">
        <v>196902</v>
      </c>
      <c r="B100" s="2">
        <f>'[1]Stocks'!$A102</f>
        <v>25294</v>
      </c>
      <c r="C100">
        <v>18189</v>
      </c>
      <c r="D100">
        <v>103</v>
      </c>
      <c r="E100">
        <v>36.83</v>
      </c>
      <c r="F100">
        <f t="shared" si="29"/>
        <v>0.706368932038835</v>
      </c>
      <c r="G100" s="10">
        <f t="shared" si="30"/>
        <v>18.189</v>
      </c>
      <c r="H100" s="5">
        <f t="shared" si="27"/>
        <v>49.38636980722238</v>
      </c>
      <c r="I100" s="7">
        <f t="shared" si="20"/>
        <v>1210.2612305721757</v>
      </c>
      <c r="J100" s="3">
        <f t="shared" si="31"/>
        <v>0.04080637184740187</v>
      </c>
      <c r="K100" s="11">
        <f>'[1]Stocks'!$N102</f>
        <v>855992.0800000001</v>
      </c>
      <c r="L100">
        <v>166.2</v>
      </c>
      <c r="M100" s="12">
        <f t="shared" si="21"/>
        <v>689.7920800000002</v>
      </c>
      <c r="N100" s="12">
        <f t="shared" si="22"/>
        <v>445.73921121973234</v>
      </c>
      <c r="O100" s="4">
        <f t="shared" si="18"/>
        <v>1.063026770534262</v>
      </c>
      <c r="P100" s="6">
        <f t="shared" si="23"/>
        <v>640.0327142034014</v>
      </c>
      <c r="Q100" s="4">
        <f t="shared" si="19"/>
        <v>0.33741926155350743</v>
      </c>
      <c r="R100" s="4">
        <f t="shared" si="28"/>
        <v>-0.01204081118259545</v>
      </c>
      <c r="S100" s="4">
        <f t="shared" si="24"/>
        <v>5.863680852473492</v>
      </c>
      <c r="T100" s="4">
        <f t="shared" si="25"/>
        <v>-26.957292113037642</v>
      </c>
      <c r="U100">
        <f t="shared" si="26"/>
        <v>1969</v>
      </c>
    </row>
    <row r="101" spans="1:21" ht="12.75">
      <c r="A101">
        <v>196903</v>
      </c>
      <c r="B101" s="2">
        <f>'[1]Stocks'!$A103</f>
        <v>25385</v>
      </c>
      <c r="C101">
        <v>18808</v>
      </c>
      <c r="D101">
        <v>106.9</v>
      </c>
      <c r="E101">
        <v>37.22</v>
      </c>
      <c r="F101">
        <f t="shared" si="29"/>
        <v>0.7037605238540692</v>
      </c>
      <c r="G101" s="10">
        <f t="shared" si="30"/>
        <v>18.808</v>
      </c>
      <c r="H101" s="5">
        <f t="shared" si="27"/>
        <v>50.53197205803332</v>
      </c>
      <c r="I101" s="7">
        <f t="shared" si="20"/>
        <v>1229.3309447886222</v>
      </c>
      <c r="J101" s="3">
        <f t="shared" si="31"/>
        <v>0.04110526321024324</v>
      </c>
      <c r="K101" s="11">
        <f>'[1]Stocks'!$N103</f>
        <v>827697.9</v>
      </c>
      <c r="L101">
        <v>170.8</v>
      </c>
      <c r="M101" s="12">
        <f t="shared" si="21"/>
        <v>656.8978999999999</v>
      </c>
      <c r="N101" s="12">
        <f t="shared" si="22"/>
        <v>457.5569776503252</v>
      </c>
      <c r="O101" s="4">
        <f t="shared" si="18"/>
        <v>1.0592923108316414</v>
      </c>
      <c r="P101" s="6">
        <f t="shared" si="23"/>
        <v>655.4865881923547</v>
      </c>
      <c r="Q101" s="4">
        <f t="shared" si="19"/>
        <v>0.26272286101620335</v>
      </c>
      <c r="R101" s="4">
        <f t="shared" si="28"/>
        <v>-0.01204081118259545</v>
      </c>
      <c r="S101" s="4">
        <f t="shared" si="24"/>
        <v>4.626848785804548</v>
      </c>
      <c r="T101" s="4">
        <f t="shared" si="25"/>
        <v>-26.95024445273704</v>
      </c>
      <c r="U101">
        <f t="shared" si="26"/>
        <v>1969</v>
      </c>
    </row>
    <row r="102" spans="1:21" ht="12.75">
      <c r="A102">
        <v>196904</v>
      </c>
      <c r="B102" s="2">
        <f>'[1]Stocks'!$A104</f>
        <v>25477</v>
      </c>
      <c r="C102">
        <v>18908</v>
      </c>
      <c r="D102">
        <v>107.6</v>
      </c>
      <c r="E102">
        <v>37.68</v>
      </c>
      <c r="F102">
        <f t="shared" si="29"/>
        <v>0.7028996282527882</v>
      </c>
      <c r="G102" s="10">
        <f t="shared" si="30"/>
        <v>18.908</v>
      </c>
      <c r="H102" s="5">
        <f t="shared" si="27"/>
        <v>50.18046709129512</v>
      </c>
      <c r="I102" s="7">
        <f t="shared" si="20"/>
        <v>1247.5534129119628</v>
      </c>
      <c r="J102" s="3">
        <f t="shared" si="31"/>
        <v>0.040223101128926374</v>
      </c>
      <c r="K102" s="11">
        <f>'[1]Stocks'!$N104</f>
        <v>801025.3300000001</v>
      </c>
      <c r="L102">
        <v>174.6</v>
      </c>
      <c r="M102" s="12">
        <f t="shared" si="21"/>
        <v>626.42533</v>
      </c>
      <c r="N102" s="12">
        <f t="shared" si="22"/>
        <v>470.0781259852276</v>
      </c>
      <c r="O102" s="4">
        <f t="shared" si="18"/>
        <v>1.0533068335623899</v>
      </c>
      <c r="P102" s="6">
        <f t="shared" si="23"/>
        <v>669.7365024084422</v>
      </c>
      <c r="Q102" s="4">
        <f t="shared" si="19"/>
        <v>0.19603056891692416</v>
      </c>
      <c r="R102" s="4">
        <f t="shared" si="28"/>
        <v>-0.01204081118259545</v>
      </c>
      <c r="S102" s="4">
        <f t="shared" si="24"/>
        <v>3.484310711028605</v>
      </c>
      <c r="T102" s="4">
        <f t="shared" si="25"/>
        <v>-25.37985727305068</v>
      </c>
      <c r="U102">
        <f t="shared" si="26"/>
        <v>1969</v>
      </c>
    </row>
    <row r="103" spans="1:21" ht="12.75">
      <c r="A103">
        <v>197001</v>
      </c>
      <c r="B103" s="2">
        <f>'[1]Stocks'!$A105</f>
        <v>25569</v>
      </c>
      <c r="C103">
        <v>18686</v>
      </c>
      <c r="D103">
        <v>108.1</v>
      </c>
      <c r="E103">
        <v>38.09</v>
      </c>
      <c r="F103">
        <f t="shared" si="29"/>
        <v>0.6914338575393155</v>
      </c>
      <c r="G103" s="10">
        <f t="shared" si="30"/>
        <v>18.686</v>
      </c>
      <c r="H103" s="5">
        <f t="shared" si="27"/>
        <v>49.05749540561827</v>
      </c>
      <c r="I103" s="7">
        <f t="shared" si="20"/>
        <v>1264.1791934475352</v>
      </c>
      <c r="J103" s="3">
        <f t="shared" si="31"/>
        <v>0.03880580827456421</v>
      </c>
      <c r="K103" s="11">
        <f>'[1]Stocks'!$N105</f>
        <v>782292.76</v>
      </c>
      <c r="L103">
        <v>176.6</v>
      </c>
      <c r="M103" s="12">
        <f t="shared" si="21"/>
        <v>605.69276</v>
      </c>
      <c r="N103" s="12">
        <f t="shared" si="22"/>
        <v>481.5258547841662</v>
      </c>
      <c r="O103" s="4">
        <f t="shared" si="18"/>
        <v>1.0502601666041658</v>
      </c>
      <c r="P103" s="6">
        <f t="shared" si="23"/>
        <v>682.3274244698317</v>
      </c>
      <c r="Q103" s="4">
        <f t="shared" si="19"/>
        <v>0.14650640139203164</v>
      </c>
      <c r="R103" s="4">
        <f t="shared" si="28"/>
        <v>-0.0543323224881174</v>
      </c>
      <c r="S103" s="4">
        <f t="shared" si="24"/>
        <v>2.6244509196683725</v>
      </c>
      <c r="T103" s="4">
        <f t="shared" si="25"/>
        <v>-19.772663088693186</v>
      </c>
      <c r="U103">
        <f t="shared" si="26"/>
        <v>1970</v>
      </c>
    </row>
    <row r="104" spans="1:21" ht="12.75">
      <c r="A104">
        <v>197002</v>
      </c>
      <c r="B104" s="2">
        <f>'[1]Stocks'!$A106</f>
        <v>25659</v>
      </c>
      <c r="C104">
        <v>18890</v>
      </c>
      <c r="D104">
        <v>109.4</v>
      </c>
      <c r="E104">
        <v>38.75</v>
      </c>
      <c r="F104">
        <f t="shared" si="29"/>
        <v>0.6906764168190128</v>
      </c>
      <c r="G104" s="10">
        <f t="shared" si="30"/>
        <v>18.89</v>
      </c>
      <c r="H104" s="5">
        <f t="shared" si="27"/>
        <v>48.748387096774195</v>
      </c>
      <c r="I104" s="7">
        <f t="shared" si="20"/>
        <v>1280.0636576675834</v>
      </c>
      <c r="J104" s="3">
        <f t="shared" si="31"/>
        <v>0.0380827834653154</v>
      </c>
      <c r="K104" s="11">
        <f>'[1]Stocks'!$N106</f>
        <v>655209.09</v>
      </c>
      <c r="L104">
        <v>179.1</v>
      </c>
      <c r="M104" s="12">
        <f t="shared" si="21"/>
        <v>476.1090899999999</v>
      </c>
      <c r="N104" s="12">
        <f t="shared" si="22"/>
        <v>496.0246673461886</v>
      </c>
      <c r="O104" s="4">
        <f t="shared" si="18"/>
        <v>1.0490577978940667</v>
      </c>
      <c r="P104" s="6">
        <f t="shared" si="23"/>
        <v>699.4585452273296</v>
      </c>
      <c r="Q104" s="4">
        <f t="shared" si="19"/>
        <v>-0.06326244139736437</v>
      </c>
      <c r="R104" s="4">
        <f t="shared" si="28"/>
        <v>-0.0543323224881174</v>
      </c>
      <c r="S104" s="4">
        <f t="shared" si="24"/>
        <v>-1.1419214252214114</v>
      </c>
      <c r="T104" s="4">
        <f t="shared" si="25"/>
        <v>-91.8678922527611</v>
      </c>
      <c r="U104">
        <f t="shared" si="26"/>
        <v>1970</v>
      </c>
    </row>
    <row r="105" spans="1:21" ht="12.75">
      <c r="A105">
        <v>197003</v>
      </c>
      <c r="B105" s="2">
        <f>'[1]Stocks'!$A107</f>
        <v>25750</v>
      </c>
      <c r="C105">
        <v>19086</v>
      </c>
      <c r="D105">
        <v>110.6</v>
      </c>
      <c r="E105">
        <v>38.97</v>
      </c>
      <c r="F105">
        <f t="shared" si="29"/>
        <v>0.6902712477396022</v>
      </c>
      <c r="G105" s="10">
        <f t="shared" si="30"/>
        <v>19.086</v>
      </c>
      <c r="H105" s="5">
        <f t="shared" si="27"/>
        <v>48.97613548883756</v>
      </c>
      <c r="I105" s="7">
        <f t="shared" si="20"/>
        <v>1295.7629337199323</v>
      </c>
      <c r="J105" s="3">
        <f t="shared" si="31"/>
        <v>0.03779714191100895</v>
      </c>
      <c r="K105" s="11">
        <f>'[1]Stocks'!$N107</f>
        <v>745428.74</v>
      </c>
      <c r="L105">
        <v>182.2</v>
      </c>
      <c r="M105" s="12">
        <f t="shared" si="21"/>
        <v>563.22874</v>
      </c>
      <c r="N105" s="12">
        <f t="shared" si="22"/>
        <v>504.9588152706576</v>
      </c>
      <c r="O105" s="4">
        <f t="shared" si="18"/>
        <v>1.0415096416852494</v>
      </c>
      <c r="P105" s="6">
        <f t="shared" si="23"/>
        <v>708.1194747583506</v>
      </c>
      <c r="Q105" s="4">
        <f t="shared" si="19"/>
        <v>0.05268781126854538</v>
      </c>
      <c r="R105" s="4">
        <f t="shared" si="28"/>
        <v>-0.0543323224881174</v>
      </c>
      <c r="S105" s="4">
        <f t="shared" si="24"/>
        <v>0.9573842761521537</v>
      </c>
      <c r="T105" s="4">
        <f t="shared" si="25"/>
        <v>44.964331208264134</v>
      </c>
      <c r="U105">
        <f t="shared" si="26"/>
        <v>1970</v>
      </c>
    </row>
    <row r="106" spans="1:21" ht="12.75">
      <c r="A106">
        <v>197004</v>
      </c>
      <c r="B106" s="2">
        <f>'[1]Stocks'!$A108</f>
        <v>25842</v>
      </c>
      <c r="C106">
        <v>18617</v>
      </c>
      <c r="D106">
        <v>107.9</v>
      </c>
      <c r="E106">
        <v>39.5</v>
      </c>
      <c r="F106">
        <f t="shared" si="29"/>
        <v>0.6901575532900834</v>
      </c>
      <c r="G106" s="10">
        <f t="shared" si="30"/>
        <v>18.617</v>
      </c>
      <c r="H106" s="5">
        <f t="shared" si="27"/>
        <v>47.131645569620254</v>
      </c>
      <c r="I106" s="7">
        <f t="shared" si="20"/>
        <v>1309.209597491868</v>
      </c>
      <c r="J106" s="3">
        <f t="shared" si="31"/>
        <v>0.03600007642772647</v>
      </c>
      <c r="K106" s="11">
        <f>'[1]Stocks'!$N108</f>
        <v>817858.44</v>
      </c>
      <c r="L106">
        <v>183.3</v>
      </c>
      <c r="M106" s="12">
        <f t="shared" si="21"/>
        <v>634.55844</v>
      </c>
      <c r="N106" s="12">
        <f t="shared" si="22"/>
        <v>517.1377910092879</v>
      </c>
      <c r="O106" s="4">
        <f t="shared" si="18"/>
        <v>1.0391286575822969</v>
      </c>
      <c r="P106" s="6">
        <f t="shared" si="23"/>
        <v>720.6726985565558</v>
      </c>
      <c r="Q106" s="4">
        <f t="shared" si="19"/>
        <v>0.1348542016897527</v>
      </c>
      <c r="R106" s="4">
        <f t="shared" si="28"/>
        <v>-0.0543323224881174</v>
      </c>
      <c r="S106" s="4">
        <f t="shared" si="24"/>
        <v>2.4603985175555483</v>
      </c>
      <c r="T106" s="4">
        <f t="shared" si="25"/>
        <v>28.211624676767855</v>
      </c>
      <c r="U106">
        <f t="shared" si="26"/>
        <v>1970</v>
      </c>
    </row>
    <row r="107" spans="1:21" ht="12.75">
      <c r="A107">
        <v>197101</v>
      </c>
      <c r="B107" s="2">
        <f>'[1]Stocks'!$A109</f>
        <v>25934</v>
      </c>
      <c r="C107">
        <v>18760</v>
      </c>
      <c r="D107">
        <v>110.5</v>
      </c>
      <c r="E107">
        <v>40.05</v>
      </c>
      <c r="F107">
        <f t="shared" si="29"/>
        <v>0.6790950226244344</v>
      </c>
      <c r="G107" s="10">
        <f t="shared" si="30"/>
        <v>18.76</v>
      </c>
      <c r="H107" s="5">
        <f t="shared" si="27"/>
        <v>46.84144818976281</v>
      </c>
      <c r="I107" s="7">
        <f t="shared" si="20"/>
        <v>1322.016501002797</v>
      </c>
      <c r="J107" s="3">
        <f t="shared" si="31"/>
        <v>0.03543181810078156</v>
      </c>
      <c r="K107" s="11">
        <f>'[1]Stocks'!$N109</f>
        <v>903624.79</v>
      </c>
      <c r="L107">
        <v>187.6</v>
      </c>
      <c r="M107" s="12">
        <f t="shared" si="21"/>
        <v>716.02479</v>
      </c>
      <c r="N107" s="12">
        <f t="shared" si="22"/>
        <v>529.4676086516201</v>
      </c>
      <c r="O107" s="4">
        <f t="shared" si="18"/>
        <v>1.0398075763491672</v>
      </c>
      <c r="P107" s="6">
        <f t="shared" si="23"/>
        <v>738.1444309074305</v>
      </c>
      <c r="Q107" s="4">
        <f t="shared" si="19"/>
        <v>0.22418425468459868</v>
      </c>
      <c r="R107" s="4">
        <f t="shared" si="28"/>
        <v>-0.03662656021088137</v>
      </c>
      <c r="S107" s="4">
        <f t="shared" si="24"/>
        <v>4.131844172099115</v>
      </c>
      <c r="T107" s="4">
        <f t="shared" si="25"/>
        <v>27.687364385073177</v>
      </c>
      <c r="U107">
        <f t="shared" si="26"/>
        <v>1971</v>
      </c>
    </row>
    <row r="108" spans="1:21" ht="12.75">
      <c r="A108">
        <v>197102</v>
      </c>
      <c r="B108" s="2">
        <f>'[1]Stocks'!$A110</f>
        <v>26024</v>
      </c>
      <c r="C108">
        <v>19271</v>
      </c>
      <c r="D108">
        <v>113.4</v>
      </c>
      <c r="E108">
        <v>40.55</v>
      </c>
      <c r="F108">
        <f t="shared" si="29"/>
        <v>0.6797530864197531</v>
      </c>
      <c r="G108" s="10">
        <f t="shared" si="30"/>
        <v>19.271</v>
      </c>
      <c r="H108" s="5">
        <f t="shared" si="27"/>
        <v>47.52404438964243</v>
      </c>
      <c r="I108" s="7">
        <f t="shared" si="20"/>
        <v>1335.173069202429</v>
      </c>
      <c r="J108" s="3">
        <f t="shared" si="31"/>
        <v>0.03559392073271153</v>
      </c>
      <c r="K108" s="11">
        <f>'[1]Stocks'!$N110</f>
        <v>902518.29</v>
      </c>
      <c r="L108">
        <v>190.8</v>
      </c>
      <c r="M108" s="12">
        <f t="shared" si="21"/>
        <v>711.71829</v>
      </c>
      <c r="N108" s="12">
        <f t="shared" si="22"/>
        <v>541.4126795615849</v>
      </c>
      <c r="O108" s="4">
        <f t="shared" si="18"/>
        <v>1.0387342188505855</v>
      </c>
      <c r="P108" s="6">
        <f t="shared" si="23"/>
        <v>753.1838767802053</v>
      </c>
      <c r="Q108" s="4">
        <f t="shared" si="19"/>
        <v>0.19827085765322838</v>
      </c>
      <c r="R108" s="4">
        <f t="shared" si="28"/>
        <v>-0.03662656021088137</v>
      </c>
      <c r="S108" s="4">
        <f t="shared" si="24"/>
        <v>3.6827228907470975</v>
      </c>
      <c r="T108" s="4">
        <f t="shared" si="25"/>
        <v>-11.382764418792647</v>
      </c>
      <c r="U108">
        <f t="shared" si="26"/>
        <v>1971</v>
      </c>
    </row>
    <row r="109" spans="1:21" ht="12.75">
      <c r="A109">
        <v>197103</v>
      </c>
      <c r="B109" s="2">
        <f>'[1]Stocks'!$A111</f>
        <v>26115</v>
      </c>
      <c r="C109">
        <v>19489</v>
      </c>
      <c r="D109">
        <v>114.8</v>
      </c>
      <c r="E109">
        <v>40.91</v>
      </c>
      <c r="F109">
        <f t="shared" si="29"/>
        <v>0.6790592334494774</v>
      </c>
      <c r="G109" s="10">
        <f t="shared" si="30"/>
        <v>19.489</v>
      </c>
      <c r="H109" s="5">
        <f t="shared" si="27"/>
        <v>47.63871913957468</v>
      </c>
      <c r="I109" s="7">
        <f t="shared" si="20"/>
        <v>1348.1022906689025</v>
      </c>
      <c r="J109" s="3">
        <f t="shared" si="31"/>
        <v>0.03533761456331126</v>
      </c>
      <c r="K109" s="11">
        <f>'[1]Stocks'!$N111</f>
        <v>893999.85471</v>
      </c>
      <c r="L109">
        <v>193.4</v>
      </c>
      <c r="M109" s="12">
        <f t="shared" si="21"/>
        <v>700.59985471</v>
      </c>
      <c r="N109" s="12">
        <f t="shared" si="22"/>
        <v>551.508647112648</v>
      </c>
      <c r="O109" s="4">
        <f t="shared" si="18"/>
        <v>1.0402050055246086</v>
      </c>
      <c r="P109" s="6">
        <f t="shared" si="23"/>
        <v>767.0820553166814</v>
      </c>
      <c r="Q109" s="4">
        <f t="shared" si="19"/>
        <v>0.1654553101765912</v>
      </c>
      <c r="R109" s="4">
        <f t="shared" si="28"/>
        <v>-0.03662656021088137</v>
      </c>
      <c r="S109" s="4">
        <f t="shared" si="24"/>
        <v>3.102366154811016</v>
      </c>
      <c r="T109" s="4">
        <f t="shared" si="25"/>
        <v>-13.628836867639825</v>
      </c>
      <c r="U109">
        <f t="shared" si="26"/>
        <v>1971</v>
      </c>
    </row>
    <row r="110" spans="1:21" ht="12.75">
      <c r="A110">
        <v>197104</v>
      </c>
      <c r="B110" s="2">
        <f>'[1]Stocks'!$A112</f>
        <v>26207</v>
      </c>
      <c r="C110">
        <v>20002</v>
      </c>
      <c r="D110">
        <v>117.9</v>
      </c>
      <c r="E110">
        <v>41.16</v>
      </c>
      <c r="F110">
        <f t="shared" si="29"/>
        <v>0.6786089906700593</v>
      </c>
      <c r="G110" s="10">
        <f t="shared" si="30"/>
        <v>20.002</v>
      </c>
      <c r="H110" s="5">
        <f t="shared" si="27"/>
        <v>48.59572400388727</v>
      </c>
      <c r="I110" s="7">
        <f t="shared" si="20"/>
        <v>1361.6524056799226</v>
      </c>
      <c r="J110" s="3">
        <f t="shared" si="31"/>
        <v>0.0356887879764158</v>
      </c>
      <c r="K110" s="11">
        <f>'[1]Stocks'!$N112</f>
        <v>954492.9667400001</v>
      </c>
      <c r="L110">
        <v>194.4</v>
      </c>
      <c r="M110" s="12">
        <f t="shared" si="21"/>
        <v>760.0929667400001</v>
      </c>
      <c r="N110" s="12">
        <f t="shared" si="22"/>
        <v>560.4561301778562</v>
      </c>
      <c r="O110" s="4">
        <f t="shared" si="18"/>
        <v>1.0454767757685124</v>
      </c>
      <c r="P110" s="6">
        <f t="shared" si="23"/>
        <v>780.3438679380426</v>
      </c>
      <c r="Q110" s="4">
        <f t="shared" si="19"/>
        <v>0.22316968961660932</v>
      </c>
      <c r="R110" s="4">
        <f t="shared" si="28"/>
        <v>-0.03662656021088137</v>
      </c>
      <c r="S110" s="4">
        <f t="shared" si="24"/>
        <v>4.23102766768604</v>
      </c>
      <c r="T110" s="4">
        <f t="shared" si="25"/>
        <v>17.08205923494886</v>
      </c>
      <c r="U110">
        <f t="shared" si="26"/>
        <v>1971</v>
      </c>
    </row>
    <row r="111" spans="1:21" ht="12.75">
      <c r="A111">
        <v>197201</v>
      </c>
      <c r="B111" s="2">
        <f>'[1]Stocks'!$A113</f>
        <v>26299</v>
      </c>
      <c r="C111">
        <v>21191</v>
      </c>
      <c r="D111">
        <v>123.3</v>
      </c>
      <c r="E111">
        <v>41.65</v>
      </c>
      <c r="F111">
        <f t="shared" si="29"/>
        <v>0.6874614760746147</v>
      </c>
      <c r="G111" s="10">
        <f t="shared" si="30"/>
        <v>21.191</v>
      </c>
      <c r="H111" s="5">
        <f t="shared" si="27"/>
        <v>50.87875150060024</v>
      </c>
      <c r="I111" s="7">
        <f t="shared" si="20"/>
        <v>1377.1332959618628</v>
      </c>
      <c r="J111" s="3">
        <f t="shared" si="31"/>
        <v>0.036945408007918235</v>
      </c>
      <c r="K111" s="11">
        <f>'[1]Stocks'!$N113</f>
        <v>1011076.5952999999</v>
      </c>
      <c r="L111">
        <v>197.1</v>
      </c>
      <c r="M111" s="12">
        <f t="shared" si="21"/>
        <v>813.9765952999999</v>
      </c>
      <c r="N111" s="12">
        <f t="shared" si="22"/>
        <v>573.5760177681159</v>
      </c>
      <c r="O111" s="4">
        <f t="shared" si="18"/>
        <v>1.0461878887115121</v>
      </c>
      <c r="P111" s="6">
        <f t="shared" si="23"/>
        <v>797.168283044382</v>
      </c>
      <c r="Q111" s="4">
        <f t="shared" si="19"/>
        <v>0.2683352019961245</v>
      </c>
      <c r="R111" s="4">
        <f t="shared" si="28"/>
        <v>-0.03811893817394385</v>
      </c>
      <c r="S111" s="4">
        <f t="shared" si="24"/>
        <v>5.135853835669098</v>
      </c>
      <c r="T111" s="4">
        <f t="shared" si="25"/>
        <v>11.80054013117374</v>
      </c>
      <c r="U111">
        <f t="shared" si="26"/>
        <v>1972</v>
      </c>
    </row>
    <row r="112" spans="1:21" ht="12.75">
      <c r="A112">
        <v>197202</v>
      </c>
      <c r="B112" s="2">
        <f>'[1]Stocks'!$A114</f>
        <v>26390</v>
      </c>
      <c r="C112">
        <v>21689</v>
      </c>
      <c r="D112">
        <v>126.3</v>
      </c>
      <c r="E112">
        <v>41.95</v>
      </c>
      <c r="F112">
        <f t="shared" si="29"/>
        <v>0.6869041963578781</v>
      </c>
      <c r="G112" s="10">
        <f t="shared" si="30"/>
        <v>21.689</v>
      </c>
      <c r="H112" s="5">
        <f t="shared" si="27"/>
        <v>51.70202622169249</v>
      </c>
      <c r="I112" s="7">
        <f t="shared" si="20"/>
        <v>1393.0350158155638</v>
      </c>
      <c r="J112" s="3">
        <f t="shared" si="31"/>
        <v>0.037114663762721795</v>
      </c>
      <c r="K112" s="11">
        <f>'[1]Stocks'!$N114</f>
        <v>1009794.1521000001</v>
      </c>
      <c r="L112">
        <v>201.1</v>
      </c>
      <c r="M112" s="12">
        <f t="shared" si="21"/>
        <v>808.6941521</v>
      </c>
      <c r="N112" s="12">
        <f t="shared" si="22"/>
        <v>584.3781891346291</v>
      </c>
      <c r="O112" s="4">
        <f t="shared" si="18"/>
        <v>1.046838094387657</v>
      </c>
      <c r="P112" s="6">
        <f t="shared" si="23"/>
        <v>812.8493499154049</v>
      </c>
      <c r="Q112" s="4">
        <f t="shared" si="19"/>
        <v>0.24228942571596046</v>
      </c>
      <c r="R112" s="4">
        <f t="shared" si="28"/>
        <v>-0.03811893817394385</v>
      </c>
      <c r="S112" s="4">
        <f t="shared" si="24"/>
        <v>4.6947509459975025</v>
      </c>
      <c r="T112" s="4">
        <f t="shared" si="25"/>
        <v>-11.135458538881648</v>
      </c>
      <c r="U112">
        <f t="shared" si="26"/>
        <v>1972</v>
      </c>
    </row>
    <row r="113" spans="1:21" ht="12.75">
      <c r="A113">
        <v>197203</v>
      </c>
      <c r="B113" s="2">
        <f>'[1]Stocks'!$A115</f>
        <v>26481</v>
      </c>
      <c r="C113">
        <v>22171</v>
      </c>
      <c r="D113">
        <v>129.1</v>
      </c>
      <c r="E113">
        <v>42.21</v>
      </c>
      <c r="F113">
        <f t="shared" si="29"/>
        <v>0.6869403563129357</v>
      </c>
      <c r="G113" s="10">
        <f t="shared" si="30"/>
        <v>22.171</v>
      </c>
      <c r="H113" s="5">
        <f t="shared" si="27"/>
        <v>52.52546789860222</v>
      </c>
      <c r="I113" s="7">
        <f t="shared" si="20"/>
        <v>1409.346792204584</v>
      </c>
      <c r="J113" s="3">
        <f t="shared" si="31"/>
        <v>0.037269370597167756</v>
      </c>
      <c r="K113" s="11">
        <f>'[1]Stocks'!$N115</f>
        <v>1017735.9858</v>
      </c>
      <c r="L113">
        <v>205.7</v>
      </c>
      <c r="M113" s="12">
        <f t="shared" si="21"/>
        <v>812.0359857999999</v>
      </c>
      <c r="N113" s="12">
        <f t="shared" si="22"/>
        <v>594.885280989555</v>
      </c>
      <c r="O113" s="4">
        <f t="shared" si="18"/>
        <v>1.0534391812230268</v>
      </c>
      <c r="P113" s="6">
        <f t="shared" si="23"/>
        <v>832.375463327267</v>
      </c>
      <c r="Q113" s="4">
        <f t="shared" si="19"/>
        <v>0.22268859503833616</v>
      </c>
      <c r="R113" s="4">
        <f t="shared" si="28"/>
        <v>-0.03811893817394385</v>
      </c>
      <c r="S113" s="4">
        <f t="shared" si="24"/>
        <v>4.391388829015236</v>
      </c>
      <c r="T113" s="4">
        <f t="shared" si="25"/>
        <v>-8.505648306667641</v>
      </c>
      <c r="U113">
        <f t="shared" si="26"/>
        <v>1972</v>
      </c>
    </row>
    <row r="114" spans="1:21" ht="12.75">
      <c r="A114">
        <v>197204</v>
      </c>
      <c r="B114" s="2">
        <f>'[1]Stocks'!$A116</f>
        <v>26573</v>
      </c>
      <c r="C114">
        <v>23551</v>
      </c>
      <c r="D114">
        <v>136.7</v>
      </c>
      <c r="E114">
        <v>42.46</v>
      </c>
      <c r="F114">
        <f t="shared" si="29"/>
        <v>0.6891294806144844</v>
      </c>
      <c r="G114" s="10">
        <f t="shared" si="30"/>
        <v>23.551</v>
      </c>
      <c r="H114" s="5">
        <f t="shared" si="27"/>
        <v>55.46632124352331</v>
      </c>
      <c r="I114" s="7">
        <f t="shared" si="20"/>
        <v>1428.1753768632623</v>
      </c>
      <c r="J114" s="3">
        <f t="shared" si="31"/>
        <v>0.038837191945813684</v>
      </c>
      <c r="K114" s="11">
        <f>'[1]Stocks'!$N116</f>
        <v>1170395.7655</v>
      </c>
      <c r="L114">
        <v>209.9</v>
      </c>
      <c r="M114" s="12">
        <f t="shared" si="21"/>
        <v>960.4957655</v>
      </c>
      <c r="N114" s="12">
        <f t="shared" si="22"/>
        <v>606.4032650161412</v>
      </c>
      <c r="O114" s="4">
        <f t="shared" si="18"/>
        <v>1.0577241464594875</v>
      </c>
      <c r="P114" s="6">
        <f t="shared" si="23"/>
        <v>851.3073758994443</v>
      </c>
      <c r="Q114" s="4">
        <f t="shared" si="19"/>
        <v>0.37482159632814693</v>
      </c>
      <c r="R114" s="4">
        <f t="shared" si="28"/>
        <v>-0.03811893817394385</v>
      </c>
      <c r="S114" s="4">
        <f t="shared" si="24"/>
        <v>7.5150350824436085</v>
      </c>
      <c r="T114" s="4">
        <f t="shared" si="25"/>
        <v>42.48672272799262</v>
      </c>
      <c r="U114">
        <f t="shared" si="26"/>
        <v>1972</v>
      </c>
    </row>
    <row r="115" spans="1:21" ht="12.75">
      <c r="A115">
        <v>197301</v>
      </c>
      <c r="B115" s="2">
        <f>'[1]Stocks'!$A117</f>
        <v>26665</v>
      </c>
      <c r="C115">
        <v>24700</v>
      </c>
      <c r="D115">
        <v>144.2</v>
      </c>
      <c r="E115">
        <v>42.78</v>
      </c>
      <c r="F115">
        <f t="shared" si="29"/>
        <v>0.6851595006934813</v>
      </c>
      <c r="G115" s="10">
        <f t="shared" si="30"/>
        <v>24.7</v>
      </c>
      <c r="H115" s="5">
        <f t="shared" si="27"/>
        <v>57.73726040205703</v>
      </c>
      <c r="I115" s="7">
        <f t="shared" si="20"/>
        <v>1448.7854280192346</v>
      </c>
      <c r="J115" s="3">
        <f t="shared" si="31"/>
        <v>0.03985218189348774</v>
      </c>
      <c r="K115" s="11">
        <f>'[1]Stocks'!$N117</f>
        <v>1114349.8802</v>
      </c>
      <c r="L115">
        <v>219.7</v>
      </c>
      <c r="M115" s="12">
        <f t="shared" si="21"/>
        <v>894.6498801999999</v>
      </c>
      <c r="N115" s="12">
        <f t="shared" si="22"/>
        <v>619.7904061066286</v>
      </c>
      <c r="O115" s="4">
        <f t="shared" si="18"/>
        <v>1.0618300264246328</v>
      </c>
      <c r="P115" s="6">
        <f t="shared" si="23"/>
        <v>877.8120632939354</v>
      </c>
      <c r="Q115" s="4">
        <f t="shared" si="19"/>
        <v>0.26946293722425185</v>
      </c>
      <c r="R115" s="4">
        <f t="shared" si="28"/>
        <v>-0.016057614372111857</v>
      </c>
      <c r="S115" s="4">
        <f t="shared" si="24"/>
        <v>5.5291682306233</v>
      </c>
      <c r="T115" s="4">
        <f t="shared" si="25"/>
        <v>-35.64087344500654</v>
      </c>
      <c r="U115">
        <f t="shared" si="26"/>
        <v>1973</v>
      </c>
    </row>
    <row r="116" spans="1:21" ht="12.75">
      <c r="A116">
        <v>197302</v>
      </c>
      <c r="B116" s="2">
        <f>'[1]Stocks'!$A118</f>
        <v>26755</v>
      </c>
      <c r="C116">
        <v>26065</v>
      </c>
      <c r="D116">
        <v>152.1</v>
      </c>
      <c r="E116">
        <v>43.4</v>
      </c>
      <c r="F116">
        <f t="shared" si="29"/>
        <v>0.6854700854700855</v>
      </c>
      <c r="G116" s="10">
        <f t="shared" si="30"/>
        <v>26.065</v>
      </c>
      <c r="H116" s="5">
        <f t="shared" si="27"/>
        <v>60.05760368663595</v>
      </c>
      <c r="I116" s="7">
        <f t="shared" si="20"/>
        <v>1471.1800383437476</v>
      </c>
      <c r="J116" s="3">
        <f t="shared" si="31"/>
        <v>0.04082274237098045</v>
      </c>
      <c r="K116" s="11">
        <f>'[1]Stocks'!$N118</f>
        <v>1038052.5005</v>
      </c>
      <c r="L116">
        <v>229.9</v>
      </c>
      <c r="M116" s="12">
        <f t="shared" si="21"/>
        <v>808.1525005</v>
      </c>
      <c r="N116" s="12">
        <f t="shared" si="22"/>
        <v>638.4921366411864</v>
      </c>
      <c r="O116" s="4">
        <f t="shared" si="18"/>
        <v>1.061660899229623</v>
      </c>
      <c r="P116" s="6">
        <f t="shared" si="23"/>
        <v>907.7621359375253</v>
      </c>
      <c r="Q116" s="4">
        <f t="shared" si="19"/>
        <v>0.1435291905273317</v>
      </c>
      <c r="R116" s="4">
        <f t="shared" si="28"/>
        <v>-0.016057614372111857</v>
      </c>
      <c r="S116" s="4">
        <f t="shared" si="24"/>
        <v>3.0020821327759144</v>
      </c>
      <c r="T116" s="4">
        <f t="shared" si="25"/>
        <v>-46.38524416503538</v>
      </c>
      <c r="U116">
        <f t="shared" si="26"/>
        <v>1973</v>
      </c>
    </row>
    <row r="117" spans="1:21" ht="12.75">
      <c r="A117">
        <v>197303</v>
      </c>
      <c r="B117" s="2">
        <f>'[1]Stocks'!$A119</f>
        <v>26846</v>
      </c>
      <c r="C117">
        <v>26843</v>
      </c>
      <c r="D117">
        <v>157</v>
      </c>
      <c r="E117">
        <v>44.06</v>
      </c>
      <c r="F117">
        <f t="shared" si="29"/>
        <v>0.6838980891719745</v>
      </c>
      <c r="G117" s="10">
        <f t="shared" si="30"/>
        <v>26.843</v>
      </c>
      <c r="H117" s="5">
        <f t="shared" si="27"/>
        <v>60.923740354062645</v>
      </c>
      <c r="I117" s="7">
        <f t="shared" si="20"/>
        <v>1493.8586093669844</v>
      </c>
      <c r="J117" s="3">
        <f t="shared" si="31"/>
        <v>0.04078280231613003</v>
      </c>
      <c r="K117" s="11">
        <f>'[1]Stocks'!$N119</f>
        <v>1103008.7715</v>
      </c>
      <c r="L117">
        <v>236.2</v>
      </c>
      <c r="M117" s="12">
        <f t="shared" si="21"/>
        <v>866.8087714999999</v>
      </c>
      <c r="N117" s="12">
        <f t="shared" si="22"/>
        <v>658.1941032870933</v>
      </c>
      <c r="O117" s="4">
        <f t="shared" si="18"/>
        <v>1.0602377230667468</v>
      </c>
      <c r="P117" s="6">
        <f t="shared" si="23"/>
        <v>934.042217405067</v>
      </c>
      <c r="Q117" s="4">
        <f t="shared" si="19"/>
        <v>0.18089819811823027</v>
      </c>
      <c r="R117" s="4">
        <f t="shared" si="28"/>
        <v>-0.016057614372111857</v>
      </c>
      <c r="S117" s="4">
        <f t="shared" si="24"/>
        <v>3.8349195209925764</v>
      </c>
      <c r="T117" s="4">
        <f t="shared" si="25"/>
        <v>11.168258954528737</v>
      </c>
      <c r="U117">
        <f t="shared" si="26"/>
        <v>1973</v>
      </c>
    </row>
    <row r="118" spans="1:21" ht="12.75">
      <c r="A118">
        <v>197304</v>
      </c>
      <c r="B118" s="2">
        <f>'[1]Stocks'!$A120</f>
        <v>26938</v>
      </c>
      <c r="C118">
        <v>27317</v>
      </c>
      <c r="D118">
        <v>159.8</v>
      </c>
      <c r="E118">
        <v>44.54</v>
      </c>
      <c r="F118">
        <f t="shared" si="29"/>
        <v>0.6837797246558197</v>
      </c>
      <c r="G118" s="10">
        <f t="shared" si="30"/>
        <v>27.317</v>
      </c>
      <c r="H118" s="5">
        <f t="shared" si="27"/>
        <v>61.331387516838795</v>
      </c>
      <c r="I118" s="7">
        <f t="shared" si="20"/>
        <v>1516.3552696699655</v>
      </c>
      <c r="J118" s="3">
        <f t="shared" si="31"/>
        <v>0.0404465818423855</v>
      </c>
      <c r="K118" s="11">
        <f>'[1]Stocks'!$N120</f>
        <v>952799.618</v>
      </c>
      <c r="L118">
        <v>249.4</v>
      </c>
      <c r="M118" s="12">
        <f t="shared" si="21"/>
        <v>703.399618</v>
      </c>
      <c r="N118" s="12">
        <f t="shared" si="22"/>
        <v>675.3846371110027</v>
      </c>
      <c r="O118" s="4">
        <f t="shared" si="18"/>
        <v>1.0624363083261184</v>
      </c>
      <c r="P118" s="6">
        <f t="shared" si="23"/>
        <v>966.9531605523888</v>
      </c>
      <c r="Q118" s="4">
        <f t="shared" si="19"/>
        <v>-0.014637257656103353</v>
      </c>
      <c r="R118" s="4">
        <f t="shared" si="28"/>
        <v>-0.016057614372111857</v>
      </c>
      <c r="S118" s="4">
        <f t="shared" si="24"/>
        <v>-0.31777149870652865</v>
      </c>
      <c r="T118" s="4">
        <f t="shared" si="25"/>
        <v>-80.84691936884428</v>
      </c>
      <c r="U118">
        <f t="shared" si="26"/>
        <v>1973</v>
      </c>
    </row>
    <row r="119" spans="1:21" ht="12.75">
      <c r="A119">
        <v>197401</v>
      </c>
      <c r="B119" s="2">
        <f>'[1]Stocks'!$A121</f>
        <v>27030</v>
      </c>
      <c r="C119">
        <v>28598</v>
      </c>
      <c r="D119">
        <v>162.6</v>
      </c>
      <c r="E119">
        <v>45.33</v>
      </c>
      <c r="F119">
        <f t="shared" si="29"/>
        <v>0.7035178351783518</v>
      </c>
      <c r="G119" s="10">
        <f t="shared" si="30"/>
        <v>28.598</v>
      </c>
      <c r="H119" s="5">
        <f t="shared" si="27"/>
        <v>63.088462386940215</v>
      </c>
      <c r="I119" s="7">
        <f t="shared" si="20"/>
        <v>1540.0241759572277</v>
      </c>
      <c r="J119" s="3">
        <f t="shared" si="31"/>
        <v>0.040965890907346654</v>
      </c>
      <c r="K119" s="11">
        <f>'[1]Stocks'!$N121</f>
        <v>972697.728</v>
      </c>
      <c r="L119">
        <v>265.2</v>
      </c>
      <c r="M119" s="12">
        <f t="shared" si="21"/>
        <v>707.497728</v>
      </c>
      <c r="N119" s="12">
        <f t="shared" si="22"/>
        <v>698.0929589614113</v>
      </c>
      <c r="O119" s="4">
        <f t="shared" si="18"/>
        <v>1.0593134221156895</v>
      </c>
      <c r="P119" s="6">
        <f t="shared" si="23"/>
        <v>1004.6992413122803</v>
      </c>
      <c r="Q119" s="4">
        <f t="shared" si="19"/>
        <v>-0.03185183385873935</v>
      </c>
      <c r="R119" s="4">
        <f t="shared" si="28"/>
        <v>-0.009099875687676914</v>
      </c>
      <c r="S119" s="4">
        <f t="shared" si="24"/>
        <v>-0.7059676442153162</v>
      </c>
      <c r="T119" s="4">
        <f t="shared" si="25"/>
        <v>-6.972205089818616</v>
      </c>
      <c r="U119">
        <f t="shared" si="26"/>
        <v>1974</v>
      </c>
    </row>
    <row r="120" spans="1:21" ht="12.75">
      <c r="A120">
        <v>197402</v>
      </c>
      <c r="B120" s="2">
        <f>'[1]Stocks'!$A122</f>
        <v>27120</v>
      </c>
      <c r="C120">
        <v>29411</v>
      </c>
      <c r="D120">
        <v>167.4</v>
      </c>
      <c r="E120">
        <v>46.78</v>
      </c>
      <c r="F120">
        <f t="shared" si="29"/>
        <v>0.7027718040621267</v>
      </c>
      <c r="G120" s="10">
        <f t="shared" si="30"/>
        <v>29.411</v>
      </c>
      <c r="H120" s="5">
        <f t="shared" si="27"/>
        <v>62.87088499358701</v>
      </c>
      <c r="I120" s="7">
        <f t="shared" si="20"/>
        <v>1562.8602019614573</v>
      </c>
      <c r="J120" s="3">
        <f t="shared" si="31"/>
        <v>0.040228092643655095</v>
      </c>
      <c r="K120" s="11">
        <f>'[1]Stocks'!$N122</f>
        <v>901690.446</v>
      </c>
      <c r="L120">
        <v>284.8</v>
      </c>
      <c r="M120" s="12">
        <f t="shared" si="21"/>
        <v>616.8904459999999</v>
      </c>
      <c r="N120" s="12">
        <f t="shared" si="22"/>
        <v>731.1060024775697</v>
      </c>
      <c r="O120" s="4">
        <f t="shared" si="18"/>
        <v>1.055167472288728</v>
      </c>
      <c r="P120" s="6">
        <f t="shared" si="23"/>
        <v>1056.2392726093738</v>
      </c>
      <c r="Q120" s="4">
        <f t="shared" si="19"/>
        <v>-0.14631990176579057</v>
      </c>
      <c r="R120" s="4">
        <f t="shared" si="28"/>
        <v>-0.009099875687676914</v>
      </c>
      <c r="S120" s="4">
        <f t="shared" si="24"/>
        <v>-3.3037372084090144</v>
      </c>
      <c r="T120" s="4">
        <f t="shared" si="25"/>
        <v>-53.25598989236518</v>
      </c>
      <c r="U120">
        <f t="shared" si="26"/>
        <v>1974</v>
      </c>
    </row>
    <row r="121" spans="1:21" ht="12.75">
      <c r="A121">
        <v>197403</v>
      </c>
      <c r="B121" s="2">
        <f>'[1]Stocks'!$A123</f>
        <v>27211</v>
      </c>
      <c r="C121">
        <v>30333</v>
      </c>
      <c r="D121">
        <v>172.5</v>
      </c>
      <c r="E121">
        <v>48.78</v>
      </c>
      <c r="F121">
        <f t="shared" si="29"/>
        <v>0.7033739130434783</v>
      </c>
      <c r="G121" s="10">
        <f t="shared" si="30"/>
        <v>30.333</v>
      </c>
      <c r="H121" s="5">
        <f t="shared" si="27"/>
        <v>62.18327183271832</v>
      </c>
      <c r="I121" s="7">
        <f t="shared" si="20"/>
        <v>1584.4149636821735</v>
      </c>
      <c r="J121" s="3">
        <f t="shared" si="31"/>
        <v>0.039246834483439026</v>
      </c>
      <c r="K121" s="11">
        <f>'[1]Stocks'!$N123</f>
        <v>733754.8</v>
      </c>
      <c r="L121">
        <v>302.6</v>
      </c>
      <c r="M121" s="12">
        <f t="shared" si="21"/>
        <v>431.1548</v>
      </c>
      <c r="N121" s="12">
        <f t="shared" si="22"/>
        <v>772.8776192841642</v>
      </c>
      <c r="O121" s="4">
        <f t="shared" si="18"/>
        <v>1.0482028615560273</v>
      </c>
      <c r="P121" s="6">
        <f t="shared" si="23"/>
        <v>1112.7325321662706</v>
      </c>
      <c r="Q121" s="4">
        <f t="shared" si="19"/>
        <v>-0.34058295341511746</v>
      </c>
      <c r="R121" s="4">
        <f t="shared" si="28"/>
        <v>-0.009099875687676914</v>
      </c>
      <c r="S121" s="4">
        <f t="shared" si="24"/>
        <v>-7.769121200620553</v>
      </c>
      <c r="T121" s="4">
        <f t="shared" si="25"/>
        <v>-114.82601567981898</v>
      </c>
      <c r="U121">
        <f t="shared" si="26"/>
        <v>1974</v>
      </c>
    </row>
    <row r="122" spans="1:21" ht="12.75">
      <c r="A122">
        <v>197404</v>
      </c>
      <c r="B122" s="2">
        <f>'[1]Stocks'!$A124</f>
        <v>27303</v>
      </c>
      <c r="C122">
        <v>30762</v>
      </c>
      <c r="D122">
        <v>175.4</v>
      </c>
      <c r="E122">
        <v>51.03</v>
      </c>
      <c r="F122">
        <f t="shared" si="29"/>
        <v>0.7015279361459521</v>
      </c>
      <c r="G122" s="10">
        <f t="shared" si="30"/>
        <v>30.762</v>
      </c>
      <c r="H122" s="5">
        <f t="shared" si="27"/>
        <v>60.282186948853614</v>
      </c>
      <c r="I122" s="7">
        <f t="shared" si="20"/>
        <v>1603.508297467591</v>
      </c>
      <c r="J122" s="3">
        <f t="shared" si="31"/>
        <v>0.03759393515085443</v>
      </c>
      <c r="K122" s="11">
        <f>'[1]Stocks'!$N124</f>
        <v>719012.248</v>
      </c>
      <c r="L122">
        <v>318.1</v>
      </c>
      <c r="M122" s="12">
        <f t="shared" si="21"/>
        <v>400.912248</v>
      </c>
      <c r="N122" s="12">
        <f t="shared" si="22"/>
        <v>818.2702841977117</v>
      </c>
      <c r="O122" s="4">
        <f t="shared" si="18"/>
        <v>1.0371693532479247</v>
      </c>
      <c r="P122" s="6">
        <f t="shared" si="23"/>
        <v>1166.7848614433362</v>
      </c>
      <c r="Q122" s="4">
        <f t="shared" si="19"/>
        <v>-0.38376621795506716</v>
      </c>
      <c r="R122" s="4">
        <f t="shared" si="28"/>
        <v>-0.009099875687676914</v>
      </c>
      <c r="S122" s="4">
        <f t="shared" si="24"/>
        <v>-8.774693581096145</v>
      </c>
      <c r="T122" s="4">
        <f t="shared" si="25"/>
        <v>-18.712330307735154</v>
      </c>
      <c r="U122">
        <f t="shared" si="26"/>
        <v>1974</v>
      </c>
    </row>
    <row r="123" spans="1:21" ht="12.75">
      <c r="A123">
        <v>197501</v>
      </c>
      <c r="B123" s="2">
        <f>'[1]Stocks'!$A125</f>
        <v>27395</v>
      </c>
      <c r="C123">
        <v>29996</v>
      </c>
      <c r="D123">
        <v>171.1</v>
      </c>
      <c r="E123">
        <v>53.01</v>
      </c>
      <c r="F123">
        <f t="shared" si="29"/>
        <v>0.70125073056692</v>
      </c>
      <c r="G123" s="10">
        <f t="shared" si="30"/>
        <v>29.996</v>
      </c>
      <c r="H123" s="5">
        <f t="shared" si="27"/>
        <v>56.58554989624599</v>
      </c>
      <c r="I123" s="7">
        <f t="shared" si="20"/>
        <v>1618.4086390537288</v>
      </c>
      <c r="J123" s="3">
        <f t="shared" si="31"/>
        <v>0.0349636973819734</v>
      </c>
      <c r="K123" s="11">
        <f>'[1]Stocks'!$N125</f>
        <v>786201.5719999999</v>
      </c>
      <c r="L123">
        <v>315.8</v>
      </c>
      <c r="M123" s="12">
        <f t="shared" si="21"/>
        <v>470.40157199999993</v>
      </c>
      <c r="N123" s="12">
        <f t="shared" si="22"/>
        <v>857.9184195623816</v>
      </c>
      <c r="O123" s="4">
        <f t="shared" si="18"/>
        <v>1.0322078266732602</v>
      </c>
      <c r="P123" s="6">
        <f t="shared" si="23"/>
        <v>1201.350107319444</v>
      </c>
      <c r="Q123" s="4">
        <f t="shared" si="19"/>
        <v>-0.3455683175038452</v>
      </c>
      <c r="R123" s="4">
        <f t="shared" si="28"/>
        <v>-0.030745696583319614</v>
      </c>
      <c r="S123" s="4">
        <f t="shared" si="24"/>
        <v>-7.831513588369066</v>
      </c>
      <c r="T123" s="4">
        <f t="shared" si="25"/>
        <v>35.99036513833151</v>
      </c>
      <c r="U123">
        <f t="shared" si="26"/>
        <v>1975</v>
      </c>
    </row>
    <row r="124" spans="1:21" ht="12.75">
      <c r="A124">
        <v>197502</v>
      </c>
      <c r="B124" s="2">
        <f>'[1]Stocks'!$A126</f>
        <v>27485</v>
      </c>
      <c r="C124">
        <v>29960</v>
      </c>
      <c r="D124">
        <v>170.8</v>
      </c>
      <c r="E124">
        <v>54.37</v>
      </c>
      <c r="F124">
        <f t="shared" si="29"/>
        <v>0.701639344262295</v>
      </c>
      <c r="G124" s="10">
        <f t="shared" si="30"/>
        <v>29.96</v>
      </c>
      <c r="H124" s="5">
        <f t="shared" si="27"/>
        <v>55.10391760161854</v>
      </c>
      <c r="I124" s="7">
        <f t="shared" si="20"/>
        <v>1631.4399952870162</v>
      </c>
      <c r="J124" s="3">
        <f t="shared" si="31"/>
        <v>0.033776245378809786</v>
      </c>
      <c r="K124" s="11">
        <f>'[1]Stocks'!$N126</f>
        <v>1103521.901</v>
      </c>
      <c r="L124">
        <v>313.4</v>
      </c>
      <c r="M124" s="12">
        <f t="shared" si="21"/>
        <v>790.1219010000001</v>
      </c>
      <c r="N124" s="12">
        <f t="shared" si="22"/>
        <v>887.0139254375506</v>
      </c>
      <c r="O124" s="4">
        <f t="shared" si="18"/>
        <v>1.03250700478986</v>
      </c>
      <c r="P124" s="6">
        <f t="shared" si="23"/>
        <v>1229.2480913604213</v>
      </c>
      <c r="Q124" s="4">
        <f t="shared" si="19"/>
        <v>-0.10227893884405281</v>
      </c>
      <c r="R124" s="4">
        <f t="shared" si="28"/>
        <v>-0.030745696583319614</v>
      </c>
      <c r="S124" s="4">
        <f t="shared" si="24"/>
        <v>-2.3124184359099</v>
      </c>
      <c r="T124" s="4">
        <f t="shared" si="25"/>
        <v>115.65150396634877</v>
      </c>
      <c r="U124">
        <f t="shared" si="26"/>
        <v>1975</v>
      </c>
    </row>
    <row r="125" spans="1:21" ht="12.75">
      <c r="A125">
        <v>197503</v>
      </c>
      <c r="B125" s="2">
        <f>'[1]Stocks'!$A127</f>
        <v>27576</v>
      </c>
      <c r="C125">
        <v>30635</v>
      </c>
      <c r="D125">
        <v>174.5</v>
      </c>
      <c r="E125">
        <v>55.03</v>
      </c>
      <c r="F125">
        <f t="shared" si="29"/>
        <v>0.7022349570200573</v>
      </c>
      <c r="G125" s="10">
        <f t="shared" si="30"/>
        <v>30.635</v>
      </c>
      <c r="H125" s="5">
        <f t="shared" si="27"/>
        <v>55.669634744684714</v>
      </c>
      <c r="I125" s="7">
        <f t="shared" si="20"/>
        <v>1644.6983022223071</v>
      </c>
      <c r="J125" s="3">
        <f t="shared" si="31"/>
        <v>0.03384793105791148</v>
      </c>
      <c r="K125" s="11">
        <f>'[1]Stocks'!$N127</f>
        <v>1027008.081</v>
      </c>
      <c r="L125">
        <v>317.3</v>
      </c>
      <c r="M125" s="12">
        <f t="shared" si="21"/>
        <v>709.708081</v>
      </c>
      <c r="N125" s="12">
        <f t="shared" si="22"/>
        <v>905.0774757129356</v>
      </c>
      <c r="O125" s="4">
        <f t="shared" si="18"/>
        <v>1.0328361734464586</v>
      </c>
      <c r="P125" s="6">
        <f t="shared" si="23"/>
        <v>1252.0967566879285</v>
      </c>
      <c r="Q125" s="4">
        <f t="shared" si="19"/>
        <v>-0.17976939440633777</v>
      </c>
      <c r="R125" s="4">
        <f t="shared" si="28"/>
        <v>-0.030745696583319614</v>
      </c>
      <c r="S125" s="4">
        <f t="shared" si="24"/>
        <v>-4.090290308703045</v>
      </c>
      <c r="T125" s="4">
        <f t="shared" si="25"/>
        <v>-35.89533956200101</v>
      </c>
      <c r="U125">
        <f t="shared" si="26"/>
        <v>1975</v>
      </c>
    </row>
    <row r="126" spans="1:21" ht="12.75">
      <c r="A126">
        <v>197504</v>
      </c>
      <c r="B126" s="2">
        <f>'[1]Stocks'!$A128</f>
        <v>27668</v>
      </c>
      <c r="C126">
        <v>31386</v>
      </c>
      <c r="D126">
        <v>178.6</v>
      </c>
      <c r="E126">
        <v>55.79</v>
      </c>
      <c r="F126">
        <f t="shared" si="29"/>
        <v>0.7029339305711086</v>
      </c>
      <c r="G126" s="10">
        <f t="shared" si="30"/>
        <v>31.386</v>
      </c>
      <c r="H126" s="5">
        <f t="shared" si="27"/>
        <v>56.25739379817171</v>
      </c>
      <c r="I126" s="7">
        <f t="shared" si="20"/>
        <v>1658.199701902024</v>
      </c>
      <c r="J126" s="3">
        <f t="shared" si="31"/>
        <v>0.03392679044245524</v>
      </c>
      <c r="K126" s="11">
        <f>'[1]Stocks'!$N128</f>
        <v>1075727.402</v>
      </c>
      <c r="L126">
        <v>319</v>
      </c>
      <c r="M126" s="12">
        <f t="shared" si="21"/>
        <v>756.727402</v>
      </c>
      <c r="N126" s="12">
        <f t="shared" si="22"/>
        <v>925.1096136911391</v>
      </c>
      <c r="O126" s="4">
        <f t="shared" si="18"/>
        <v>1.034762370264266</v>
      </c>
      <c r="P126" s="6">
        <f t="shared" si="23"/>
        <v>1276.2686166173025</v>
      </c>
      <c r="Q126" s="4">
        <f t="shared" si="19"/>
        <v>-0.1571308829553678</v>
      </c>
      <c r="R126" s="4">
        <f t="shared" si="28"/>
        <v>-0.030745696583319614</v>
      </c>
      <c r="S126" s="4">
        <f t="shared" si="24"/>
        <v>-3.5945727660387625</v>
      </c>
      <c r="T126" s="4">
        <f t="shared" si="25"/>
        <v>14.067344857589955</v>
      </c>
      <c r="U126">
        <f t="shared" si="26"/>
        <v>1975</v>
      </c>
    </row>
    <row r="127" spans="1:21" ht="12.75">
      <c r="A127">
        <v>197601</v>
      </c>
      <c r="B127" s="2">
        <f>'[1]Stocks'!$A129</f>
        <v>27760</v>
      </c>
      <c r="C127">
        <v>32463</v>
      </c>
      <c r="D127">
        <v>183.9</v>
      </c>
      <c r="E127">
        <v>56.44</v>
      </c>
      <c r="F127">
        <f t="shared" si="29"/>
        <v>0.7061011419249592</v>
      </c>
      <c r="G127" s="10">
        <f t="shared" si="30"/>
        <v>32.463</v>
      </c>
      <c r="H127" s="5">
        <f t="shared" si="27"/>
        <v>57.517717930545714</v>
      </c>
      <c r="I127" s="7">
        <f t="shared" si="20"/>
        <v>1672.6104399044273</v>
      </c>
      <c r="J127" s="3">
        <f t="shared" si="31"/>
        <v>0.03438799409492641</v>
      </c>
      <c r="K127" s="11">
        <f>'[1]Stocks'!$N129</f>
        <v>1199119.454</v>
      </c>
      <c r="L127">
        <v>326.4</v>
      </c>
      <c r="M127" s="12">
        <f t="shared" si="21"/>
        <v>872.7194539999999</v>
      </c>
      <c r="N127" s="12">
        <f t="shared" si="22"/>
        <v>944.0213322820587</v>
      </c>
      <c r="O127" s="4">
        <f t="shared" si="18"/>
        <v>1.0351395445891507</v>
      </c>
      <c r="P127" s="6">
        <f t="shared" si="23"/>
        <v>1303.5938119808934</v>
      </c>
      <c r="Q127" s="4">
        <f t="shared" si="19"/>
        <v>-0.08014333684365849</v>
      </c>
      <c r="R127" s="4">
        <f t="shared" si="28"/>
        <v>-0.026113670459501866</v>
      </c>
      <c r="S127" s="4">
        <f t="shared" si="24"/>
        <v>-1.8510694185133505</v>
      </c>
      <c r="T127" s="4">
        <f t="shared" si="25"/>
        <v>35.84290031445766</v>
      </c>
      <c r="U127">
        <f t="shared" si="26"/>
        <v>1976</v>
      </c>
    </row>
    <row r="128" spans="1:21" ht="12.75">
      <c r="A128">
        <v>197602</v>
      </c>
      <c r="B128" s="2">
        <f>'[1]Stocks'!$A130</f>
        <v>27851</v>
      </c>
      <c r="C128">
        <v>33253</v>
      </c>
      <c r="D128">
        <v>188.4</v>
      </c>
      <c r="E128">
        <v>57.16</v>
      </c>
      <c r="F128">
        <f t="shared" si="29"/>
        <v>0.7060084925690021</v>
      </c>
      <c r="G128" s="10">
        <f t="shared" si="30"/>
        <v>33.253</v>
      </c>
      <c r="H128" s="5">
        <f t="shared" si="27"/>
        <v>58.17529741077677</v>
      </c>
      <c r="I128" s="7">
        <f t="shared" si="20"/>
        <v>1687.3041321877524</v>
      </c>
      <c r="J128" s="3">
        <f t="shared" si="31"/>
        <v>0.03447825220184039</v>
      </c>
      <c r="K128" s="11">
        <f>'[1]Stocks'!$N130</f>
        <v>1211171.046</v>
      </c>
      <c r="L128">
        <v>337.4</v>
      </c>
      <c r="M128" s="12">
        <f t="shared" si="21"/>
        <v>873.7710460000002</v>
      </c>
      <c r="N128" s="12">
        <f t="shared" si="22"/>
        <v>964.4630419585192</v>
      </c>
      <c r="O128" s="4">
        <f t="shared" si="18"/>
        <v>1.036915317877181</v>
      </c>
      <c r="P128" s="6">
        <f t="shared" si="23"/>
        <v>1337.4665017332109</v>
      </c>
      <c r="Q128" s="4">
        <f t="shared" si="19"/>
        <v>-0.09442887397145694</v>
      </c>
      <c r="R128" s="4">
        <f t="shared" si="28"/>
        <v>-0.026113670459501866</v>
      </c>
      <c r="S128" s="4">
        <f t="shared" si="24"/>
        <v>-2.2095076230442743</v>
      </c>
      <c r="T128" s="4">
        <f t="shared" si="25"/>
        <v>-5.208284454606247</v>
      </c>
      <c r="U128">
        <f t="shared" si="26"/>
        <v>1976</v>
      </c>
    </row>
    <row r="129" spans="1:21" ht="12.75">
      <c r="A129">
        <v>197603</v>
      </c>
      <c r="B129" s="2">
        <f>'[1]Stocks'!$A131</f>
        <v>27942</v>
      </c>
      <c r="C129">
        <v>34425</v>
      </c>
      <c r="D129">
        <v>195.1</v>
      </c>
      <c r="E129">
        <v>57.92</v>
      </c>
      <c r="F129">
        <f t="shared" si="29"/>
        <v>0.7057919015889289</v>
      </c>
      <c r="G129" s="10">
        <f t="shared" si="30"/>
        <v>34.425</v>
      </c>
      <c r="H129" s="5">
        <f t="shared" si="27"/>
        <v>59.43542817679557</v>
      </c>
      <c r="I129" s="7">
        <f t="shared" si="20"/>
        <v>1702.8759742865504</v>
      </c>
      <c r="J129" s="3">
        <f t="shared" si="31"/>
        <v>0.03490296949059785</v>
      </c>
      <c r="K129" s="11">
        <f>'[1]Stocks'!$N131</f>
        <v>1229358.991</v>
      </c>
      <c r="L129">
        <v>347.3</v>
      </c>
      <c r="M129" s="12">
        <f t="shared" si="21"/>
        <v>882.0589909999999</v>
      </c>
      <c r="N129" s="12">
        <f t="shared" si="22"/>
        <v>986.30576430677</v>
      </c>
      <c r="O129" s="4">
        <f t="shared" si="18"/>
        <v>1.0384555962305386</v>
      </c>
      <c r="P129" s="6">
        <f t="shared" si="23"/>
        <v>1371.5347405388038</v>
      </c>
      <c r="Q129" s="4">
        <f t="shared" si="19"/>
        <v>-0.10366179239685203</v>
      </c>
      <c r="R129" s="4">
        <f t="shared" si="28"/>
        <v>-0.026113670459501866</v>
      </c>
      <c r="S129" s="4">
        <f t="shared" si="24"/>
        <v>-2.4546918083357</v>
      </c>
      <c r="T129" s="4">
        <f t="shared" si="25"/>
        <v>-2.763905657520705</v>
      </c>
      <c r="U129">
        <f t="shared" si="26"/>
        <v>1976</v>
      </c>
    </row>
    <row r="130" spans="1:21" ht="12.75">
      <c r="A130">
        <v>197604</v>
      </c>
      <c r="B130" s="2">
        <f>'[1]Stocks'!$A132</f>
        <v>28034</v>
      </c>
      <c r="C130">
        <v>35644</v>
      </c>
      <c r="D130">
        <v>202</v>
      </c>
      <c r="E130">
        <v>58.78</v>
      </c>
      <c r="F130">
        <f t="shared" si="29"/>
        <v>0.7058217821782178</v>
      </c>
      <c r="G130" s="10">
        <f t="shared" si="30"/>
        <v>35.644</v>
      </c>
      <c r="H130" s="5">
        <f t="shared" si="27"/>
        <v>60.63967335828512</v>
      </c>
      <c r="I130" s="7">
        <f t="shared" si="20"/>
        <v>1719.2472520110125</v>
      </c>
      <c r="J130" s="3">
        <f t="shared" si="31"/>
        <v>0.03527106021972964</v>
      </c>
      <c r="K130" s="11">
        <f>'[1]Stocks'!$N132</f>
        <v>1264314.011</v>
      </c>
      <c r="L130">
        <v>354.2</v>
      </c>
      <c r="M130" s="12">
        <f t="shared" si="21"/>
        <v>910.1140109999999</v>
      </c>
      <c r="N130" s="12">
        <f t="shared" si="22"/>
        <v>1010.5735347320732</v>
      </c>
      <c r="O130" s="4">
        <f t="shared" si="18"/>
        <v>1.0439271703892068</v>
      </c>
      <c r="P130" s="6">
        <f t="shared" si="23"/>
        <v>1409.165170583072</v>
      </c>
      <c r="Q130" s="4">
        <f t="shared" si="19"/>
        <v>-0.10279217980042532</v>
      </c>
      <c r="R130" s="4">
        <f t="shared" si="28"/>
        <v>-0.026113670459501866</v>
      </c>
      <c r="S130" s="4">
        <f t="shared" si="24"/>
        <v>-2.464293289946786</v>
      </c>
      <c r="T130" s="4">
        <f t="shared" si="25"/>
        <v>1.856969436523312</v>
      </c>
      <c r="U130">
        <f t="shared" si="26"/>
        <v>1976</v>
      </c>
    </row>
    <row r="131" spans="1:21" ht="12.75">
      <c r="A131">
        <v>197701</v>
      </c>
      <c r="B131" s="2">
        <f>'[1]Stocks'!$A133</f>
        <v>28126</v>
      </c>
      <c r="C131">
        <v>38151</v>
      </c>
      <c r="D131">
        <v>214.3</v>
      </c>
      <c r="E131">
        <v>60.01</v>
      </c>
      <c r="F131">
        <f t="shared" si="29"/>
        <v>0.7121045263649091</v>
      </c>
      <c r="G131" s="10">
        <f t="shared" si="30"/>
        <v>38.151</v>
      </c>
      <c r="H131" s="5">
        <f t="shared" si="27"/>
        <v>63.574404265955685</v>
      </c>
      <c r="I131" s="7">
        <f t="shared" si="20"/>
        <v>1738.1276687560783</v>
      </c>
      <c r="J131" s="3">
        <f t="shared" si="31"/>
        <v>0.036576372040296574</v>
      </c>
      <c r="K131" s="11">
        <f>'[1]Stocks'!$N133</f>
        <v>1224339.3429999999</v>
      </c>
      <c r="L131">
        <v>365.6</v>
      </c>
      <c r="M131" s="12">
        <f t="shared" si="21"/>
        <v>858.7393429999998</v>
      </c>
      <c r="N131" s="12">
        <f t="shared" si="22"/>
        <v>1043.0504140205226</v>
      </c>
      <c r="O131" s="4">
        <f t="shared" si="18"/>
        <v>1.046668238588329</v>
      </c>
      <c r="P131" s="6">
        <f t="shared" si="23"/>
        <v>1457.3277396016879</v>
      </c>
      <c r="Q131" s="4">
        <f t="shared" si="19"/>
        <v>-0.15987371287214203</v>
      </c>
      <c r="R131" s="4">
        <f t="shared" si="28"/>
        <v>-0.018701378541530825</v>
      </c>
      <c r="S131" s="4">
        <f t="shared" si="24"/>
        <v>-3.882492861217931</v>
      </c>
      <c r="T131" s="4">
        <f t="shared" si="25"/>
        <v>-25.650397125396196</v>
      </c>
      <c r="U131">
        <f t="shared" si="26"/>
        <v>1977</v>
      </c>
    </row>
    <row r="132" spans="1:21" ht="12.75">
      <c r="A132">
        <v>197702</v>
      </c>
      <c r="B132" s="2">
        <f>'[1]Stocks'!$A134</f>
        <v>28216</v>
      </c>
      <c r="C132">
        <v>39887</v>
      </c>
      <c r="D132">
        <v>224</v>
      </c>
      <c r="E132">
        <v>60.93</v>
      </c>
      <c r="F132">
        <f t="shared" si="29"/>
        <v>0.7122678571428571</v>
      </c>
      <c r="G132" s="10">
        <f t="shared" si="30"/>
        <v>39.887</v>
      </c>
      <c r="H132" s="5">
        <f t="shared" si="27"/>
        <v>65.46364680781224</v>
      </c>
      <c r="I132" s="7">
        <f t="shared" si="20"/>
        <v>1758.4065079416996</v>
      </c>
      <c r="J132" s="3">
        <f t="shared" si="31"/>
        <v>0.037228960716507255</v>
      </c>
      <c r="K132" s="11">
        <f>'[1]Stocks'!$N134</f>
        <v>1263554.682</v>
      </c>
      <c r="L132">
        <v>372.6</v>
      </c>
      <c r="M132" s="12">
        <f t="shared" si="21"/>
        <v>890.9546819999999</v>
      </c>
      <c r="N132" s="12">
        <f t="shared" si="22"/>
        <v>1071.3970852888776</v>
      </c>
      <c r="O132" s="4">
        <f t="shared" si="18"/>
        <v>1.0480172777998424</v>
      </c>
      <c r="P132" s="6">
        <f t="shared" si="23"/>
        <v>1495.4426567671353</v>
      </c>
      <c r="Q132" s="4">
        <f t="shared" si="19"/>
        <v>-0.1550631003588151</v>
      </c>
      <c r="R132" s="4">
        <f t="shared" si="28"/>
        <v>-0.018701378541530825</v>
      </c>
      <c r="S132" s="4">
        <f t="shared" si="24"/>
        <v>-3.8058095317107394</v>
      </c>
      <c r="T132" s="4">
        <f t="shared" si="25"/>
        <v>4.818380020120756</v>
      </c>
      <c r="U132">
        <f t="shared" si="26"/>
        <v>1977</v>
      </c>
    </row>
    <row r="133" spans="1:21" ht="12.75">
      <c r="A133">
        <v>197703</v>
      </c>
      <c r="B133" s="2">
        <f>'[1]Stocks'!$A135</f>
        <v>28307</v>
      </c>
      <c r="C133">
        <v>41422</v>
      </c>
      <c r="D133">
        <v>232.3</v>
      </c>
      <c r="E133">
        <v>61.99</v>
      </c>
      <c r="F133">
        <f t="shared" si="29"/>
        <v>0.7132501076194576</v>
      </c>
      <c r="G133" s="10">
        <f t="shared" si="30"/>
        <v>41.422</v>
      </c>
      <c r="H133" s="5">
        <f t="shared" si="27"/>
        <v>66.8204549120826</v>
      </c>
      <c r="I133" s="7">
        <f t="shared" si="20"/>
        <v>1779.5149813859214</v>
      </c>
      <c r="J133" s="3">
        <f t="shared" si="31"/>
        <v>0.03754981307324623</v>
      </c>
      <c r="K133" s="11">
        <f>'[1]Stocks'!$N135</f>
        <v>1220669.112</v>
      </c>
      <c r="L133">
        <v>382</v>
      </c>
      <c r="M133" s="12">
        <f t="shared" si="21"/>
        <v>838.669112</v>
      </c>
      <c r="N133" s="12">
        <f t="shared" si="22"/>
        <v>1103.1213369611328</v>
      </c>
      <c r="O133" s="4">
        <f t="shared" si="18"/>
        <v>1.0516291352739824</v>
      </c>
      <c r="P133" s="6">
        <f t="shared" si="23"/>
        <v>1542.0745376907155</v>
      </c>
      <c r="Q133" s="4">
        <f t="shared" si="19"/>
        <v>-0.20842405333533742</v>
      </c>
      <c r="R133" s="4">
        <f t="shared" si="28"/>
        <v>-0.018701378541530825</v>
      </c>
      <c r="S133" s="4">
        <f t="shared" si="24"/>
        <v>-5.184794736098007</v>
      </c>
      <c r="T133" s="4">
        <f t="shared" si="25"/>
        <v>-24.56467413576887</v>
      </c>
      <c r="U133">
        <f t="shared" si="26"/>
        <v>1977</v>
      </c>
    </row>
    <row r="134" spans="1:21" ht="12.75">
      <c r="A134">
        <v>197704</v>
      </c>
      <c r="B134" s="2">
        <f>'[1]Stocks'!$A136</f>
        <v>28399</v>
      </c>
      <c r="C134">
        <v>43663</v>
      </c>
      <c r="D134">
        <v>244.3</v>
      </c>
      <c r="E134">
        <v>63.07</v>
      </c>
      <c r="F134">
        <f t="shared" si="29"/>
        <v>0.7149079001227998</v>
      </c>
      <c r="G134" s="10">
        <f t="shared" si="30"/>
        <v>43.663</v>
      </c>
      <c r="H134" s="5">
        <f t="shared" si="27"/>
        <v>69.22942762010463</v>
      </c>
      <c r="I134" s="7">
        <f t="shared" si="20"/>
        <v>1802.4836863099342</v>
      </c>
      <c r="J134" s="3">
        <f t="shared" si="31"/>
        <v>0.038407797055756955</v>
      </c>
      <c r="K134" s="11">
        <f>'[1]Stocks'!$N136</f>
        <v>1205957.78</v>
      </c>
      <c r="L134">
        <v>391.4</v>
      </c>
      <c r="M134" s="12">
        <f t="shared" si="21"/>
        <v>814.55778</v>
      </c>
      <c r="N134" s="12">
        <f t="shared" si="22"/>
        <v>1136.8264609556757</v>
      </c>
      <c r="O134" s="4">
        <f t="shared" si="18"/>
        <v>1.0495933618575801</v>
      </c>
      <c r="P134" s="6">
        <f t="shared" si="23"/>
        <v>1584.6055070031225</v>
      </c>
      <c r="Q134" s="4">
        <f t="shared" si="19"/>
        <v>-0.23895393858578606</v>
      </c>
      <c r="R134" s="4">
        <f t="shared" si="28"/>
        <v>-0.018701378541530825</v>
      </c>
      <c r="S134" s="4">
        <f t="shared" si="24"/>
        <v>-6.003610702443675</v>
      </c>
      <c r="T134" s="4">
        <f t="shared" si="25"/>
        <v>-12.292743393838833</v>
      </c>
      <c r="U134">
        <f t="shared" si="26"/>
        <v>1977</v>
      </c>
    </row>
    <row r="135" spans="1:21" ht="12.75">
      <c r="A135">
        <v>197801</v>
      </c>
      <c r="B135" s="2">
        <f>'[1]Stocks'!$A137</f>
        <v>28491</v>
      </c>
      <c r="C135">
        <v>44257</v>
      </c>
      <c r="D135">
        <v>249.7</v>
      </c>
      <c r="E135">
        <v>63.95</v>
      </c>
      <c r="F135">
        <f t="shared" si="29"/>
        <v>0.7089627553063677</v>
      </c>
      <c r="G135" s="10">
        <f t="shared" si="30"/>
        <v>44.257</v>
      </c>
      <c r="H135" s="5">
        <f t="shared" si="27"/>
        <v>69.20562939796716</v>
      </c>
      <c r="I135" s="7">
        <f t="shared" si="20"/>
        <v>1824.8314927343224</v>
      </c>
      <c r="J135" s="3">
        <f t="shared" si="31"/>
        <v>0.0379243944843749</v>
      </c>
      <c r="K135" s="11">
        <f>'[1]Stocks'!$N137</f>
        <v>1170628.392</v>
      </c>
      <c r="L135">
        <v>405.9</v>
      </c>
      <c r="M135" s="12">
        <f t="shared" si="21"/>
        <v>764.7283920000001</v>
      </c>
      <c r="N135" s="12">
        <f t="shared" si="22"/>
        <v>1166.9797396035992</v>
      </c>
      <c r="O135" s="4">
        <f aca="true" t="shared" si="32" ref="O135:O198">O$3*(I136/I135-1)+1</f>
        <v>1.0600094261091</v>
      </c>
      <c r="P135" s="6">
        <f t="shared" si="23"/>
        <v>1642.9095240581582</v>
      </c>
      <c r="Q135" s="4">
        <f aca="true" t="shared" si="33" ref="Q135:Q198">0.001*K135/(L135+O135*N135)-1</f>
        <v>-0.28746630605170176</v>
      </c>
      <c r="R135" s="4">
        <f t="shared" si="28"/>
        <v>-0.022962661149515156</v>
      </c>
      <c r="S135" s="4">
        <f t="shared" si="24"/>
        <v>-7.385162346491918</v>
      </c>
      <c r="T135" s="4">
        <f t="shared" si="25"/>
        <v>-24.339221645253737</v>
      </c>
      <c r="U135">
        <f t="shared" si="26"/>
        <v>1978</v>
      </c>
    </row>
    <row r="136" spans="1:21" ht="12.75">
      <c r="A136">
        <v>197802</v>
      </c>
      <c r="B136" s="2">
        <f>'[1]Stocks'!$A138</f>
        <v>28581</v>
      </c>
      <c r="C136">
        <v>48675</v>
      </c>
      <c r="D136">
        <v>274.5</v>
      </c>
      <c r="E136">
        <v>65.06</v>
      </c>
      <c r="F136">
        <f t="shared" si="29"/>
        <v>0.7092896174863389</v>
      </c>
      <c r="G136" s="10">
        <f t="shared" si="30"/>
        <v>48.675</v>
      </c>
      <c r="H136" s="5">
        <f t="shared" si="27"/>
        <v>74.81555487242545</v>
      </c>
      <c r="I136" s="7">
        <f aca="true" t="shared" si="34" ref="I136:I199">(1-$E$2)*I135+H136</f>
        <v>1852.2082653905222</v>
      </c>
      <c r="J136" s="3">
        <f t="shared" si="31"/>
        <v>0.04039262553266451</v>
      </c>
      <c r="K136" s="11">
        <f>'[1]Stocks'!$N138</f>
        <v>1245777.087</v>
      </c>
      <c r="L136">
        <v>421.7</v>
      </c>
      <c r="M136" s="12">
        <f aca="true" t="shared" si="35" ref="M136:M199">K136/1000-L136</f>
        <v>824.0770870000001</v>
      </c>
      <c r="N136" s="12">
        <f aca="true" t="shared" si="36" ref="N136:N199">I136*E136/100</f>
        <v>1205.0466974630738</v>
      </c>
      <c r="O136" s="4">
        <f t="shared" si="32"/>
        <v>1.0624958655032737</v>
      </c>
      <c r="P136" s="6">
        <f aca="true" t="shared" si="37" ref="P136:P199">L136+O136*N136</f>
        <v>1702.0571337928902</v>
      </c>
      <c r="Q136" s="4">
        <f t="shared" si="33"/>
        <v>-0.26807563490898134</v>
      </c>
      <c r="R136" s="4">
        <f t="shared" si="28"/>
        <v>-0.022962661149515156</v>
      </c>
      <c r="S136" s="4">
        <f aca="true" t="shared" si="38" ref="S136:S199">(0.001*K136-P136)/E136</f>
        <v>-7.01321928670289</v>
      </c>
      <c r="T136" s="4">
        <f t="shared" si="25"/>
        <v>14.649015784229686</v>
      </c>
      <c r="U136">
        <f t="shared" si="26"/>
        <v>1978</v>
      </c>
    </row>
    <row r="137" spans="1:21" ht="12.75">
      <c r="A137">
        <v>197803</v>
      </c>
      <c r="B137" s="2">
        <f>'[1]Stocks'!$A139</f>
        <v>28672</v>
      </c>
      <c r="C137">
        <v>51010</v>
      </c>
      <c r="D137">
        <v>288.1</v>
      </c>
      <c r="E137">
        <v>66.17</v>
      </c>
      <c r="F137">
        <f t="shared" si="29"/>
        <v>0.7082263103089205</v>
      </c>
      <c r="G137" s="10">
        <f t="shared" si="30"/>
        <v>51.01</v>
      </c>
      <c r="H137" s="5">
        <f t="shared" si="27"/>
        <v>77.08931539972797</v>
      </c>
      <c r="I137" s="7">
        <f t="shared" si="34"/>
        <v>1881.1471050499968</v>
      </c>
      <c r="J137" s="3">
        <f t="shared" si="31"/>
        <v>0.04097995058056829</v>
      </c>
      <c r="K137" s="11">
        <f>'[1]Stocks'!$N139</f>
        <v>1314245.982</v>
      </c>
      <c r="L137">
        <v>434</v>
      </c>
      <c r="M137" s="12">
        <f t="shared" si="35"/>
        <v>880.2459820000001</v>
      </c>
      <c r="N137" s="12">
        <f t="shared" si="36"/>
        <v>1244.7550394115829</v>
      </c>
      <c r="O137" s="4">
        <f t="shared" si="32"/>
        <v>1.0646179817191328</v>
      </c>
      <c r="P137" s="6">
        <f t="shared" si="37"/>
        <v>1759.188597793079</v>
      </c>
      <c r="Q137" s="4">
        <f t="shared" si="33"/>
        <v>-0.2529249088763218</v>
      </c>
      <c r="R137" s="4">
        <f t="shared" si="28"/>
        <v>-0.022962661149515156</v>
      </c>
      <c r="S137" s="4">
        <f t="shared" si="38"/>
        <v>-6.724234786052272</v>
      </c>
      <c r="T137" s="4">
        <f aca="true" t="shared" si="39" ref="T137:T200">400*(S137-$U$2*S136)/(0.001*K137/E137)</f>
        <v>12.118005300378275</v>
      </c>
      <c r="U137">
        <f aca="true" t="shared" si="40" ref="U137:U200">ROUND(A137/100,0)</f>
        <v>1978</v>
      </c>
    </row>
    <row r="138" spans="1:21" ht="12.75">
      <c r="A138">
        <v>197804</v>
      </c>
      <c r="B138" s="2">
        <f>'[1]Stocks'!$A140</f>
        <v>28764</v>
      </c>
      <c r="C138">
        <v>53403</v>
      </c>
      <c r="D138">
        <v>302.1</v>
      </c>
      <c r="E138">
        <v>67.35</v>
      </c>
      <c r="F138">
        <f t="shared" si="29"/>
        <v>0.7070903674280039</v>
      </c>
      <c r="G138" s="10">
        <f t="shared" si="30"/>
        <v>53.403</v>
      </c>
      <c r="H138" s="5">
        <f t="shared" si="27"/>
        <v>79.29175946547885</v>
      </c>
      <c r="I138" s="7">
        <f t="shared" si="34"/>
        <v>1911.536087361277</v>
      </c>
      <c r="J138" s="3">
        <f t="shared" si="31"/>
        <v>0.04148065003310233</v>
      </c>
      <c r="K138" s="11">
        <f>'[1]Stocks'!$N140</f>
        <v>1284769.683</v>
      </c>
      <c r="L138">
        <v>451.7</v>
      </c>
      <c r="M138" s="12">
        <f t="shared" si="35"/>
        <v>833.0696829999999</v>
      </c>
      <c r="N138" s="12">
        <f t="shared" si="36"/>
        <v>1287.41955483782</v>
      </c>
      <c r="O138" s="4">
        <f t="shared" si="32"/>
        <v>1.065055951819068</v>
      </c>
      <c r="P138" s="6">
        <f t="shared" si="37"/>
        <v>1822.8738593682754</v>
      </c>
      <c r="Q138" s="4">
        <f t="shared" si="33"/>
        <v>-0.2951955087856477</v>
      </c>
      <c r="R138" s="4">
        <f t="shared" si="28"/>
        <v>-0.022962661149515156</v>
      </c>
      <c r="S138" s="4">
        <f t="shared" si="38"/>
        <v>-7.989668542958803</v>
      </c>
      <c r="T138" s="4">
        <f t="shared" si="39"/>
        <v>-20.247310853331577</v>
      </c>
      <c r="U138">
        <f t="shared" si="40"/>
        <v>1978</v>
      </c>
    </row>
    <row r="139" spans="1:21" ht="12.75">
      <c r="A139">
        <v>197901</v>
      </c>
      <c r="B139" s="2">
        <f>'[1]Stocks'!$A141</f>
        <v>28856</v>
      </c>
      <c r="C139">
        <v>55578</v>
      </c>
      <c r="D139">
        <v>316</v>
      </c>
      <c r="E139">
        <v>68.8</v>
      </c>
      <c r="F139">
        <f t="shared" si="29"/>
        <v>0.7035189873417722</v>
      </c>
      <c r="G139" s="10">
        <f t="shared" si="30"/>
        <v>55.578</v>
      </c>
      <c r="H139" s="5">
        <f t="shared" si="27"/>
        <v>80.78197674418605</v>
      </c>
      <c r="I139" s="7">
        <f t="shared" si="34"/>
        <v>1942.625287261223</v>
      </c>
      <c r="J139" s="3">
        <f t="shared" si="31"/>
        <v>0.0415839211369863</v>
      </c>
      <c r="K139" s="11">
        <f>'[1]Stocks'!$N141</f>
        <v>1349394.88</v>
      </c>
      <c r="L139">
        <v>472.2</v>
      </c>
      <c r="M139" s="12">
        <f t="shared" si="35"/>
        <v>877.1948799999998</v>
      </c>
      <c r="N139" s="12">
        <f t="shared" si="36"/>
        <v>1336.5261976357215</v>
      </c>
      <c r="O139" s="4">
        <f t="shared" si="32"/>
        <v>1.061703610687367</v>
      </c>
      <c r="P139" s="6">
        <f t="shared" si="37"/>
        <v>1891.194689808103</v>
      </c>
      <c r="Q139" s="4">
        <f t="shared" si="33"/>
        <v>-0.28648547541294067</v>
      </c>
      <c r="R139" s="4">
        <f t="shared" si="28"/>
        <v>-0.02771583215352039</v>
      </c>
      <c r="S139" s="4">
        <f t="shared" si="38"/>
        <v>-7.874997235582896</v>
      </c>
      <c r="T139" s="4">
        <f t="shared" si="39"/>
        <v>9.604435661446919</v>
      </c>
      <c r="U139">
        <f t="shared" si="40"/>
        <v>1979</v>
      </c>
    </row>
    <row r="140" spans="1:21" ht="12.75">
      <c r="A140">
        <v>197902</v>
      </c>
      <c r="B140" s="2">
        <f>'[1]Stocks'!$A142</f>
        <v>28946</v>
      </c>
      <c r="C140">
        <v>56601</v>
      </c>
      <c r="D140">
        <v>322.6</v>
      </c>
      <c r="E140">
        <v>70.34</v>
      </c>
      <c r="F140">
        <f t="shared" si="29"/>
        <v>0.7018102913825169</v>
      </c>
      <c r="G140" s="10">
        <f t="shared" si="30"/>
        <v>56.601</v>
      </c>
      <c r="H140" s="5">
        <f aca="true" t="shared" si="41" ref="H140:H203">100*G140/E140</f>
        <v>80.46772817742394</v>
      </c>
      <c r="I140" s="7">
        <f t="shared" si="34"/>
        <v>1972.5920358703734</v>
      </c>
      <c r="J140" s="3">
        <f t="shared" si="31"/>
        <v>0.04079288910943965</v>
      </c>
      <c r="K140" s="11">
        <f>'[1]Stocks'!$N142</f>
        <v>1373660.47</v>
      </c>
      <c r="L140">
        <v>494.7</v>
      </c>
      <c r="M140" s="12">
        <f t="shared" si="35"/>
        <v>878.96047</v>
      </c>
      <c r="N140" s="12">
        <f t="shared" si="36"/>
        <v>1387.5212380312205</v>
      </c>
      <c r="O140" s="4">
        <f t="shared" si="32"/>
        <v>1.0641995162305617</v>
      </c>
      <c r="P140" s="6">
        <f t="shared" si="37"/>
        <v>1971.299430272455</v>
      </c>
      <c r="Q140" s="4">
        <f t="shared" si="33"/>
        <v>-0.3031700568136698</v>
      </c>
      <c r="R140" s="4">
        <f aca="true" t="shared" si="42" ref="R140:R203">VLOOKUP(U140,$A$227:$B$281,2)</f>
        <v>-0.02771583215352039</v>
      </c>
      <c r="S140" s="4">
        <f t="shared" si="38"/>
        <v>-8.496431053063052</v>
      </c>
      <c r="T140" s="4">
        <f t="shared" si="39"/>
        <v>-5.536046151903728</v>
      </c>
      <c r="U140">
        <f t="shared" si="40"/>
        <v>1979</v>
      </c>
    </row>
    <row r="141" spans="1:21" ht="12.75">
      <c r="A141">
        <v>197903</v>
      </c>
      <c r="B141" s="2">
        <f>'[1]Stocks'!$A143</f>
        <v>29037</v>
      </c>
      <c r="C141">
        <v>59584</v>
      </c>
      <c r="D141">
        <v>340.3</v>
      </c>
      <c r="E141">
        <v>71.84</v>
      </c>
      <c r="F141">
        <f t="shared" si="29"/>
        <v>0.7003702615339407</v>
      </c>
      <c r="G141" s="10">
        <f t="shared" si="30"/>
        <v>59.584</v>
      </c>
      <c r="H141" s="5">
        <f t="shared" si="41"/>
        <v>82.93986636971047</v>
      </c>
      <c r="I141" s="7">
        <f t="shared" si="34"/>
        <v>2004.2518994761574</v>
      </c>
      <c r="J141" s="3">
        <f t="shared" si="31"/>
        <v>0.04138195722373426</v>
      </c>
      <c r="K141" s="11">
        <f>'[1]Stocks'!$N143</f>
        <v>1464456.73</v>
      </c>
      <c r="L141">
        <v>513.2</v>
      </c>
      <c r="M141" s="12">
        <f t="shared" si="35"/>
        <v>951.2567299999998</v>
      </c>
      <c r="N141" s="12">
        <f t="shared" si="36"/>
        <v>1439.8545645836714</v>
      </c>
      <c r="O141" s="4">
        <f t="shared" si="32"/>
        <v>1.0614973089451052</v>
      </c>
      <c r="P141" s="6">
        <f t="shared" si="37"/>
        <v>2041.6017455778933</v>
      </c>
      <c r="Q141" s="4">
        <f t="shared" si="33"/>
        <v>-0.2826922620084885</v>
      </c>
      <c r="R141" s="4">
        <f t="shared" si="42"/>
        <v>-0.02771583215352039</v>
      </c>
      <c r="S141" s="4">
        <f t="shared" si="38"/>
        <v>-8.033755784770229</v>
      </c>
      <c r="T141" s="4">
        <f t="shared" si="39"/>
        <v>16.51289636956291</v>
      </c>
      <c r="U141">
        <f t="shared" si="40"/>
        <v>1979</v>
      </c>
    </row>
    <row r="142" spans="1:21" ht="12.75">
      <c r="A142">
        <v>197904</v>
      </c>
      <c r="B142" s="2">
        <f>'[1]Stocks'!$A144</f>
        <v>29129</v>
      </c>
      <c r="C142">
        <v>60687</v>
      </c>
      <c r="D142">
        <v>347.5</v>
      </c>
      <c r="E142">
        <v>73.19</v>
      </c>
      <c r="F142">
        <f t="shared" si="29"/>
        <v>0.6985553956834533</v>
      </c>
      <c r="G142" s="10">
        <f t="shared" si="30"/>
        <v>60.687</v>
      </c>
      <c r="H142" s="5">
        <f t="shared" si="41"/>
        <v>82.91706517283782</v>
      </c>
      <c r="I142" s="7">
        <f t="shared" si="34"/>
        <v>2035.0659240426323</v>
      </c>
      <c r="J142" s="3">
        <f t="shared" si="31"/>
        <v>0.04074416665978276</v>
      </c>
      <c r="K142" s="11">
        <f>'[1]Stocks'!$N144</f>
        <v>1492896.23</v>
      </c>
      <c r="L142">
        <v>532.6</v>
      </c>
      <c r="M142" s="12">
        <f t="shared" si="35"/>
        <v>960.29623</v>
      </c>
      <c r="N142" s="12">
        <f t="shared" si="36"/>
        <v>1489.4647498068025</v>
      </c>
      <c r="O142" s="4">
        <f t="shared" si="32"/>
        <v>1.0621221383743027</v>
      </c>
      <c r="P142" s="6">
        <f t="shared" si="37"/>
        <v>2114.593485097947</v>
      </c>
      <c r="Q142" s="4">
        <f t="shared" si="33"/>
        <v>-0.2940032017875768</v>
      </c>
      <c r="R142" s="4">
        <f t="shared" si="42"/>
        <v>-0.02771583215352039</v>
      </c>
      <c r="S142" s="4">
        <f t="shared" si="38"/>
        <v>-8.494292322693632</v>
      </c>
      <c r="T142" s="4">
        <f t="shared" si="39"/>
        <v>-2.00622827947932</v>
      </c>
      <c r="U142">
        <f t="shared" si="40"/>
        <v>1979</v>
      </c>
    </row>
    <row r="143" spans="1:21" ht="12.75">
      <c r="A143">
        <v>198001</v>
      </c>
      <c r="B143" s="2">
        <f>'[1]Stocks'!$A145</f>
        <v>29221</v>
      </c>
      <c r="C143">
        <v>63264</v>
      </c>
      <c r="D143">
        <v>359.8</v>
      </c>
      <c r="E143">
        <v>74.86</v>
      </c>
      <c r="F143">
        <f t="shared" si="29"/>
        <v>0.7033240689271818</v>
      </c>
      <c r="G143" s="10">
        <f t="shared" si="30"/>
        <v>63.264</v>
      </c>
      <c r="H143" s="5">
        <f t="shared" si="41"/>
        <v>84.50975153620092</v>
      </c>
      <c r="I143" s="7">
        <f t="shared" si="34"/>
        <v>2066.6715857761833</v>
      </c>
      <c r="J143" s="3">
        <f t="shared" si="31"/>
        <v>0.040891717928401024</v>
      </c>
      <c r="K143" s="11">
        <f>'[1]Stocks'!$N145</f>
        <v>1420718.31</v>
      </c>
      <c r="L143">
        <v>561.3</v>
      </c>
      <c r="M143" s="12">
        <f t="shared" si="35"/>
        <v>859.41831</v>
      </c>
      <c r="N143" s="12">
        <f t="shared" si="36"/>
        <v>1547.110349112051</v>
      </c>
      <c r="O143" s="4">
        <f t="shared" si="32"/>
        <v>1.0505350412816528</v>
      </c>
      <c r="P143" s="6">
        <f t="shared" si="37"/>
        <v>2186.5936344717006</v>
      </c>
      <c r="Q143" s="4">
        <f t="shared" si="33"/>
        <v>-0.3502595600744729</v>
      </c>
      <c r="R143" s="4">
        <f t="shared" si="42"/>
        <v>-0.05692677036193522</v>
      </c>
      <c r="S143" s="4">
        <f t="shared" si="38"/>
        <v>-10.230768427353736</v>
      </c>
      <c r="T143" s="4">
        <f t="shared" si="39"/>
        <v>-28.615978668379572</v>
      </c>
      <c r="U143">
        <f t="shared" si="40"/>
        <v>1980</v>
      </c>
    </row>
    <row r="144" spans="1:21" ht="12.75">
      <c r="A144">
        <v>198002</v>
      </c>
      <c r="B144" s="2">
        <f>'[1]Stocks'!$A146</f>
        <v>29312</v>
      </c>
      <c r="C144">
        <v>61170</v>
      </c>
      <c r="D144">
        <v>349.3</v>
      </c>
      <c r="E144">
        <v>76.62</v>
      </c>
      <c r="F144">
        <f t="shared" si="29"/>
        <v>0.7004866876610364</v>
      </c>
      <c r="G144" s="10">
        <f t="shared" si="30"/>
        <v>61.17</v>
      </c>
      <c r="H144" s="5">
        <f t="shared" si="41"/>
        <v>79.8355520751762</v>
      </c>
      <c r="I144" s="7">
        <f t="shared" si="34"/>
        <v>2092.7814192518877</v>
      </c>
      <c r="J144" s="3">
        <f t="shared" si="31"/>
        <v>0.03814806044279351</v>
      </c>
      <c r="K144" s="11">
        <f>'[1]Stocks'!$N146</f>
        <v>1562789</v>
      </c>
      <c r="L144">
        <v>574.6</v>
      </c>
      <c r="M144" s="12">
        <f t="shared" si="35"/>
        <v>988.189</v>
      </c>
      <c r="N144" s="12">
        <f t="shared" si="36"/>
        <v>1603.4891234307963</v>
      </c>
      <c r="O144" s="4">
        <f t="shared" si="32"/>
        <v>1.0497250536903735</v>
      </c>
      <c r="P144" s="6">
        <f t="shared" si="37"/>
        <v>2257.8227061853227</v>
      </c>
      <c r="Q144" s="4">
        <f t="shared" si="33"/>
        <v>-0.3078336063683267</v>
      </c>
      <c r="R144" s="4">
        <f t="shared" si="42"/>
        <v>-0.05692677036193522</v>
      </c>
      <c r="S144" s="4">
        <f t="shared" si="38"/>
        <v>-9.071178624188496</v>
      </c>
      <c r="T144" s="4">
        <f t="shared" si="39"/>
        <v>31.68735780930499</v>
      </c>
      <c r="U144">
        <f t="shared" si="40"/>
        <v>1980</v>
      </c>
    </row>
    <row r="145" spans="1:21" ht="12.75">
      <c r="A145">
        <v>198003</v>
      </c>
      <c r="B145" s="2">
        <f>'[1]Stocks'!$A147</f>
        <v>29403</v>
      </c>
      <c r="C145">
        <v>62937</v>
      </c>
      <c r="D145">
        <v>359.6</v>
      </c>
      <c r="E145">
        <v>78.26</v>
      </c>
      <c r="F145">
        <f t="shared" si="29"/>
        <v>0.7000778642936596</v>
      </c>
      <c r="G145" s="10">
        <f t="shared" si="30"/>
        <v>62.937</v>
      </c>
      <c r="H145" s="5">
        <f t="shared" si="41"/>
        <v>80.42039355992844</v>
      </c>
      <c r="I145" s="7">
        <f t="shared" si="34"/>
        <v>2118.7973363605165</v>
      </c>
      <c r="J145" s="3">
        <f t="shared" si="31"/>
        <v>0.03795567994155945</v>
      </c>
      <c r="K145" s="11">
        <f>'[1]Stocks'!$N147</f>
        <v>1730763.63</v>
      </c>
      <c r="L145">
        <v>585.9</v>
      </c>
      <c r="M145" s="12">
        <f t="shared" si="35"/>
        <v>1144.8636299999998</v>
      </c>
      <c r="N145" s="12">
        <f t="shared" si="36"/>
        <v>1658.1707954357405</v>
      </c>
      <c r="O145" s="4">
        <f t="shared" si="32"/>
        <v>1.0508835818288578</v>
      </c>
      <c r="P145" s="6">
        <f t="shared" si="37"/>
        <v>2328.444464791517</v>
      </c>
      <c r="Q145" s="4">
        <f t="shared" si="33"/>
        <v>-0.25668674680846726</v>
      </c>
      <c r="R145" s="4">
        <f t="shared" si="42"/>
        <v>-0.05692677036193522</v>
      </c>
      <c r="S145" s="4">
        <f t="shared" si="38"/>
        <v>-7.637117745866561</v>
      </c>
      <c r="T145" s="4">
        <f t="shared" si="39"/>
        <v>33.253540218680115</v>
      </c>
      <c r="U145">
        <f t="shared" si="40"/>
        <v>1980</v>
      </c>
    </row>
    <row r="146" spans="1:21" ht="12.75">
      <c r="A146">
        <v>198004</v>
      </c>
      <c r="B146" s="2">
        <f>'[1]Stocks'!$A148</f>
        <v>29495</v>
      </c>
      <c r="C146">
        <v>65545</v>
      </c>
      <c r="D146">
        <v>375</v>
      </c>
      <c r="E146">
        <v>79.9</v>
      </c>
      <c r="F146">
        <f t="shared" si="29"/>
        <v>0.6991466666666667</v>
      </c>
      <c r="G146" s="10">
        <f t="shared" si="30"/>
        <v>65.545</v>
      </c>
      <c r="H146" s="5">
        <f t="shared" si="41"/>
        <v>82.03379224030037</v>
      </c>
      <c r="I146" s="7">
        <f t="shared" si="34"/>
        <v>2145.750335771383</v>
      </c>
      <c r="J146" s="3">
        <f t="shared" si="31"/>
        <v>0.03823081878293626</v>
      </c>
      <c r="K146" s="11">
        <f>'[1]Stocks'!$N148</f>
        <v>1858439.98</v>
      </c>
      <c r="L146">
        <v>598.7</v>
      </c>
      <c r="M146" s="12">
        <f t="shared" si="35"/>
        <v>1259.7399799999998</v>
      </c>
      <c r="N146" s="12">
        <f t="shared" si="36"/>
        <v>1714.4545182813351</v>
      </c>
      <c r="O146" s="4">
        <f t="shared" si="32"/>
        <v>1.0489506137274223</v>
      </c>
      <c r="P146" s="6">
        <f t="shared" si="37"/>
        <v>2397.0781191589585</v>
      </c>
      <c r="Q146" s="4">
        <f t="shared" si="33"/>
        <v>-0.22470612653539457</v>
      </c>
      <c r="R146" s="4">
        <f t="shared" si="42"/>
        <v>-0.05692677036193522</v>
      </c>
      <c r="S146" s="4">
        <f t="shared" si="38"/>
        <v>-6.741403493854298</v>
      </c>
      <c r="T146" s="4">
        <f t="shared" si="39"/>
        <v>21.26021855465352</v>
      </c>
      <c r="U146">
        <f t="shared" si="40"/>
        <v>1980</v>
      </c>
    </row>
    <row r="147" spans="1:21" ht="12.75">
      <c r="A147">
        <v>198101</v>
      </c>
      <c r="B147" s="2">
        <f>'[1]Stocks'!$A149</f>
        <v>29587</v>
      </c>
      <c r="C147">
        <v>67388</v>
      </c>
      <c r="D147">
        <v>391.7</v>
      </c>
      <c r="E147">
        <v>82.14</v>
      </c>
      <c r="F147">
        <f t="shared" si="29"/>
        <v>0.6881593055910136</v>
      </c>
      <c r="G147" s="10">
        <f t="shared" si="30"/>
        <v>67.388</v>
      </c>
      <c r="H147" s="5">
        <f t="shared" si="41"/>
        <v>82.04041879717556</v>
      </c>
      <c r="I147" s="7">
        <f t="shared" si="34"/>
        <v>2172.009284731841</v>
      </c>
      <c r="J147" s="3">
        <f t="shared" si="31"/>
        <v>0.03777167039472595</v>
      </c>
      <c r="K147" s="11">
        <f>'[1]Stocks'!$N149</f>
        <v>1856887.26</v>
      </c>
      <c r="L147">
        <v>623.5</v>
      </c>
      <c r="M147" s="12">
        <f t="shared" si="35"/>
        <v>1233.38726</v>
      </c>
      <c r="N147" s="12">
        <f t="shared" si="36"/>
        <v>1784.0884264787342</v>
      </c>
      <c r="O147" s="4">
        <f t="shared" si="32"/>
        <v>1.0497000533444405</v>
      </c>
      <c r="P147" s="6">
        <f t="shared" si="37"/>
        <v>2496.2577164459262</v>
      </c>
      <c r="Q147" s="4">
        <f t="shared" si="33"/>
        <v>-0.256131589392235</v>
      </c>
      <c r="R147" s="4">
        <f t="shared" si="42"/>
        <v>-0.037636993812112815</v>
      </c>
      <c r="S147" s="4">
        <f t="shared" si="38"/>
        <v>-7.78391108407507</v>
      </c>
      <c r="T147" s="4">
        <f t="shared" si="39"/>
        <v>-13.127332251838883</v>
      </c>
      <c r="U147">
        <f t="shared" si="40"/>
        <v>1981</v>
      </c>
    </row>
    <row r="148" spans="1:21" ht="12.75">
      <c r="A148">
        <v>198102</v>
      </c>
      <c r="B148" s="2">
        <f>'[1]Stocks'!$A150</f>
        <v>29677</v>
      </c>
      <c r="C148">
        <v>70241</v>
      </c>
      <c r="D148">
        <v>408.9</v>
      </c>
      <c r="E148">
        <v>84.17</v>
      </c>
      <c r="F148">
        <f t="shared" si="29"/>
        <v>0.6871215456101737</v>
      </c>
      <c r="G148" s="10">
        <f t="shared" si="30"/>
        <v>70.241</v>
      </c>
      <c r="H148" s="5">
        <f t="shared" si="41"/>
        <v>83.45134846144707</v>
      </c>
      <c r="I148" s="7">
        <f t="shared" si="34"/>
        <v>2198.9965290607893</v>
      </c>
      <c r="J148" s="3">
        <f t="shared" si="31"/>
        <v>0.03794974087434775</v>
      </c>
      <c r="K148" s="11">
        <f>'[1]Stocks'!$N150</f>
        <v>1831622.59</v>
      </c>
      <c r="L148">
        <v>632.5</v>
      </c>
      <c r="M148" s="12">
        <f t="shared" si="35"/>
        <v>1199.1225900000002</v>
      </c>
      <c r="N148" s="12">
        <f t="shared" si="36"/>
        <v>1850.8953785104663</v>
      </c>
      <c r="O148" s="4">
        <f t="shared" si="32"/>
        <v>1.0513865862258607</v>
      </c>
      <c r="P148" s="6">
        <f t="shared" si="37"/>
        <v>2578.5065734733416</v>
      </c>
      <c r="Q148" s="4">
        <f t="shared" si="33"/>
        <v>-0.28965758364046434</v>
      </c>
      <c r="R148" s="4">
        <f t="shared" si="42"/>
        <v>-0.037636993812112815</v>
      </c>
      <c r="S148" s="4">
        <f t="shared" si="38"/>
        <v>-8.873517684131418</v>
      </c>
      <c r="T148" s="4">
        <f t="shared" si="39"/>
        <v>-13.64857248249362</v>
      </c>
      <c r="U148">
        <f t="shared" si="40"/>
        <v>1981</v>
      </c>
    </row>
    <row r="149" spans="1:21" ht="12.75">
      <c r="A149">
        <v>198103</v>
      </c>
      <c r="B149" s="2">
        <f>'[1]Stocks'!$A151</f>
        <v>29768</v>
      </c>
      <c r="C149">
        <v>73201</v>
      </c>
      <c r="D149">
        <v>426.6</v>
      </c>
      <c r="E149">
        <v>85.7</v>
      </c>
      <c r="F149">
        <f t="shared" si="29"/>
        <v>0.6863666197843413</v>
      </c>
      <c r="G149" s="10">
        <f t="shared" si="30"/>
        <v>73.201</v>
      </c>
      <c r="H149" s="5">
        <f t="shared" si="41"/>
        <v>85.4154025670945</v>
      </c>
      <c r="I149" s="7">
        <f t="shared" si="34"/>
        <v>2227.246260248527</v>
      </c>
      <c r="J149" s="3">
        <f t="shared" si="31"/>
        <v>0.038350228302802686</v>
      </c>
      <c r="K149" s="11">
        <f>'[1]Stocks'!$N151</f>
        <v>1657189.43</v>
      </c>
      <c r="L149">
        <v>646.3</v>
      </c>
      <c r="M149" s="12">
        <f t="shared" si="35"/>
        <v>1010.88943</v>
      </c>
      <c r="N149" s="12">
        <f t="shared" si="36"/>
        <v>1908.7500450329878</v>
      </c>
      <c r="O149" s="4">
        <f t="shared" si="32"/>
        <v>1.052351209024656</v>
      </c>
      <c r="P149" s="6">
        <f t="shared" si="37"/>
        <v>2654.9754176163315</v>
      </c>
      <c r="Q149" s="4">
        <f t="shared" si="33"/>
        <v>-0.3758174109620027</v>
      </c>
      <c r="R149" s="4">
        <f t="shared" si="42"/>
        <v>-0.037636993812112815</v>
      </c>
      <c r="S149" s="4">
        <f t="shared" si="38"/>
        <v>-11.64277698502137</v>
      </c>
      <c r="T149" s="4">
        <f t="shared" si="39"/>
        <v>-49.09903818661877</v>
      </c>
      <c r="U149">
        <f t="shared" si="40"/>
        <v>1981</v>
      </c>
    </row>
    <row r="150" spans="1:21" ht="12.75">
      <c r="A150">
        <v>198104</v>
      </c>
      <c r="B150" s="2">
        <f>'[1]Stocks'!$A152</f>
        <v>29860</v>
      </c>
      <c r="C150">
        <v>76186</v>
      </c>
      <c r="D150">
        <v>446.3</v>
      </c>
      <c r="E150">
        <v>87.52</v>
      </c>
      <c r="F150">
        <f t="shared" si="29"/>
        <v>0.6828232130853686</v>
      </c>
      <c r="G150" s="10">
        <f t="shared" si="30"/>
        <v>76.186</v>
      </c>
      <c r="H150" s="5">
        <f t="shared" si="41"/>
        <v>87.04981718464352</v>
      </c>
      <c r="I150" s="7">
        <f t="shared" si="34"/>
        <v>2256.3960188784404</v>
      </c>
      <c r="J150" s="3">
        <f t="shared" si="31"/>
        <v>0.038579139679528564</v>
      </c>
      <c r="K150" s="11">
        <f>'[1]Stocks'!$N152</f>
        <v>1780103.44</v>
      </c>
      <c r="L150">
        <v>651.7</v>
      </c>
      <c r="M150" s="12">
        <f t="shared" si="35"/>
        <v>1128.4034399999998</v>
      </c>
      <c r="N150" s="12">
        <f t="shared" si="36"/>
        <v>1974.797795722411</v>
      </c>
      <c r="O150" s="4">
        <f t="shared" si="32"/>
        <v>1.045051811803276</v>
      </c>
      <c r="P150" s="6">
        <f t="shared" si="37"/>
        <v>2715.4660143648216</v>
      </c>
      <c r="Q150" s="4">
        <f t="shared" si="33"/>
        <v>-0.34445747780187685</v>
      </c>
      <c r="R150" s="4">
        <f t="shared" si="42"/>
        <v>-0.037636993812112815</v>
      </c>
      <c r="S150" s="4">
        <f t="shared" si="38"/>
        <v>-10.687415154991106</v>
      </c>
      <c r="T150" s="4">
        <f t="shared" si="39"/>
        <v>28.998352323763672</v>
      </c>
      <c r="U150">
        <f t="shared" si="40"/>
        <v>1981</v>
      </c>
    </row>
    <row r="151" spans="1:21" ht="12.75">
      <c r="A151">
        <v>198201</v>
      </c>
      <c r="B151" s="2">
        <f>'[1]Stocks'!$A153</f>
        <v>29952</v>
      </c>
      <c r="C151">
        <v>74521</v>
      </c>
      <c r="D151">
        <v>441.9</v>
      </c>
      <c r="E151">
        <v>88.64</v>
      </c>
      <c r="F151">
        <f t="shared" si="29"/>
        <v>0.674550803349174</v>
      </c>
      <c r="G151" s="10">
        <f t="shared" si="30"/>
        <v>74.521</v>
      </c>
      <c r="H151" s="5">
        <f t="shared" si="41"/>
        <v>84.07152527075813</v>
      </c>
      <c r="I151" s="7">
        <f t="shared" si="34"/>
        <v>2281.8097010774836</v>
      </c>
      <c r="J151" s="3">
        <f t="shared" si="31"/>
        <v>0.0368442316776281</v>
      </c>
      <c r="K151" s="11">
        <f>'[1]Stocks'!$N153</f>
        <v>1654874.3399999999</v>
      </c>
      <c r="L151">
        <v>651.6</v>
      </c>
      <c r="M151" s="12">
        <f t="shared" si="35"/>
        <v>1003.2743399999998</v>
      </c>
      <c r="N151" s="12">
        <f t="shared" si="36"/>
        <v>2022.5961190350813</v>
      </c>
      <c r="O151" s="4">
        <f t="shared" si="32"/>
        <v>1.0375714459063081</v>
      </c>
      <c r="P151" s="6">
        <f t="shared" si="37"/>
        <v>2750.1879797117167</v>
      </c>
      <c r="Q151" s="4">
        <f t="shared" si="33"/>
        <v>-0.39826864483151836</v>
      </c>
      <c r="R151" s="4">
        <f t="shared" si="42"/>
        <v>-0.06740545239359344</v>
      </c>
      <c r="S151" s="4">
        <f t="shared" si="38"/>
        <v>-12.356877704328936</v>
      </c>
      <c r="T151" s="4">
        <f t="shared" si="39"/>
        <v>-25.558168327312952</v>
      </c>
      <c r="U151">
        <f t="shared" si="40"/>
        <v>1982</v>
      </c>
    </row>
    <row r="152" spans="1:21" ht="12.75">
      <c r="A152">
        <v>198202</v>
      </c>
      <c r="B152" s="2">
        <f>'[1]Stocks'!$A154</f>
        <v>30042</v>
      </c>
      <c r="C152">
        <v>72450</v>
      </c>
      <c r="D152">
        <v>430.6</v>
      </c>
      <c r="E152">
        <v>89.72</v>
      </c>
      <c r="F152">
        <f t="shared" si="29"/>
        <v>0.6730143985137018</v>
      </c>
      <c r="G152" s="10">
        <f t="shared" si="30"/>
        <v>72.45</v>
      </c>
      <c r="H152" s="5">
        <f t="shared" si="41"/>
        <v>80.75122603655818</v>
      </c>
      <c r="I152" s="7">
        <f t="shared" si="34"/>
        <v>2303.242423515614</v>
      </c>
      <c r="J152" s="3">
        <f t="shared" si="31"/>
        <v>0.03505980317664584</v>
      </c>
      <c r="K152" s="11">
        <f>'[1]Stocks'!$N154</f>
        <v>1690994.44</v>
      </c>
      <c r="L152">
        <v>651.2</v>
      </c>
      <c r="M152" s="12">
        <f t="shared" si="35"/>
        <v>1039.79444</v>
      </c>
      <c r="N152" s="12">
        <f t="shared" si="36"/>
        <v>2066.469102378209</v>
      </c>
      <c r="O152" s="4">
        <f t="shared" si="32"/>
        <v>1.0315782377807636</v>
      </c>
      <c r="P152" s="6">
        <f t="shared" si="37"/>
        <v>2782.924555059709</v>
      </c>
      <c r="Q152" s="4">
        <f t="shared" si="33"/>
        <v>-0.3923678466505468</v>
      </c>
      <c r="R152" s="4">
        <f t="shared" si="42"/>
        <v>-0.06740545239359344</v>
      </c>
      <c r="S152" s="4">
        <f t="shared" si="38"/>
        <v>-12.170420364018156</v>
      </c>
      <c r="T152" s="4">
        <f t="shared" si="39"/>
        <v>15.65112054251984</v>
      </c>
      <c r="U152">
        <f t="shared" si="40"/>
        <v>1982</v>
      </c>
    </row>
    <row r="153" spans="1:21" ht="12.75">
      <c r="A153">
        <v>198203</v>
      </c>
      <c r="B153" s="2">
        <f>'[1]Stocks'!$A155</f>
        <v>30133</v>
      </c>
      <c r="C153">
        <v>70409</v>
      </c>
      <c r="D153">
        <v>418.2</v>
      </c>
      <c r="E153">
        <v>90.2</v>
      </c>
      <c r="F153">
        <f t="shared" si="29"/>
        <v>0.6734481109516979</v>
      </c>
      <c r="G153" s="10">
        <f t="shared" si="30"/>
        <v>70.409</v>
      </c>
      <c r="H153" s="5">
        <f t="shared" si="41"/>
        <v>78.05875831485588</v>
      </c>
      <c r="I153" s="7">
        <f t="shared" si="34"/>
        <v>2321.4255077447438</v>
      </c>
      <c r="J153" s="3">
        <f t="shared" si="31"/>
        <v>0.033625355650843035</v>
      </c>
      <c r="K153" s="11">
        <f>'[1]Stocks'!$N155</f>
        <v>1820854.54</v>
      </c>
      <c r="L153">
        <v>651.8</v>
      </c>
      <c r="M153" s="12">
        <f t="shared" si="35"/>
        <v>1169.05454</v>
      </c>
      <c r="N153" s="12">
        <f t="shared" si="36"/>
        <v>2093.925807985759</v>
      </c>
      <c r="O153" s="4">
        <f t="shared" si="32"/>
        <v>1.0279561298030444</v>
      </c>
      <c r="P153" s="6">
        <f t="shared" si="37"/>
        <v>2804.263869671753</v>
      </c>
      <c r="Q153" s="4">
        <f t="shared" si="33"/>
        <v>-0.35068359304820484</v>
      </c>
      <c r="R153" s="4">
        <f t="shared" si="42"/>
        <v>-0.06740545239359344</v>
      </c>
      <c r="S153" s="4">
        <f t="shared" si="38"/>
        <v>-10.902542457558237</v>
      </c>
      <c r="T153" s="4">
        <f t="shared" si="39"/>
        <v>35.876136022915766</v>
      </c>
      <c r="U153">
        <f t="shared" si="40"/>
        <v>1982</v>
      </c>
    </row>
    <row r="154" spans="1:21" ht="12.75">
      <c r="A154">
        <v>198204</v>
      </c>
      <c r="B154" s="2">
        <f>'[1]Stocks'!$A156</f>
        <v>30225</v>
      </c>
      <c r="C154">
        <v>69130</v>
      </c>
      <c r="D154">
        <v>410.5</v>
      </c>
      <c r="E154">
        <v>90.28</v>
      </c>
      <c r="F154">
        <f t="shared" si="29"/>
        <v>0.6736175395858709</v>
      </c>
      <c r="G154" s="10">
        <f t="shared" si="30"/>
        <v>69.13</v>
      </c>
      <c r="H154" s="5">
        <f t="shared" si="41"/>
        <v>76.5728843597696</v>
      </c>
      <c r="I154" s="7">
        <f t="shared" si="34"/>
        <v>2337.6500259503964</v>
      </c>
      <c r="J154" s="3">
        <f t="shared" si="31"/>
        <v>0.03275635082656912</v>
      </c>
      <c r="K154" s="11">
        <f>'[1]Stocks'!$N156</f>
        <v>2101152.34</v>
      </c>
      <c r="L154">
        <v>642.6</v>
      </c>
      <c r="M154" s="12">
        <f t="shared" si="35"/>
        <v>1458.5523399999997</v>
      </c>
      <c r="N154" s="12">
        <f t="shared" si="36"/>
        <v>2110.430443428018</v>
      </c>
      <c r="O154" s="4">
        <f t="shared" si="32"/>
        <v>1.0243002477903627</v>
      </c>
      <c r="P154" s="6">
        <f t="shared" si="37"/>
        <v>2804.3144261476436</v>
      </c>
      <c r="Q154" s="4">
        <f t="shared" si="33"/>
        <v>-0.250742955066417</v>
      </c>
      <c r="R154" s="4">
        <f t="shared" si="42"/>
        <v>-0.06740545239359344</v>
      </c>
      <c r="S154" s="4">
        <f t="shared" si="38"/>
        <v>-7.7886806174971595</v>
      </c>
      <c r="T154" s="4">
        <f t="shared" si="39"/>
        <v>61.87258198408902</v>
      </c>
      <c r="U154">
        <f t="shared" si="40"/>
        <v>1982</v>
      </c>
    </row>
    <row r="155" spans="1:21" ht="12.75">
      <c r="A155">
        <v>198301</v>
      </c>
      <c r="B155" s="2">
        <f>'[1]Stocks'!$A157</f>
        <v>30317</v>
      </c>
      <c r="C155">
        <v>67107</v>
      </c>
      <c r="D155">
        <v>399.9</v>
      </c>
      <c r="E155">
        <v>89.51</v>
      </c>
      <c r="F155">
        <f t="shared" si="29"/>
        <v>0.6712378094523631</v>
      </c>
      <c r="G155" s="10">
        <f t="shared" si="30"/>
        <v>67.107</v>
      </c>
      <c r="H155" s="5">
        <f t="shared" si="41"/>
        <v>74.97151156295385</v>
      </c>
      <c r="I155" s="7">
        <f t="shared" si="34"/>
        <v>2351.851394669832</v>
      </c>
      <c r="J155" s="3">
        <f t="shared" si="31"/>
        <v>0.031877656782595666</v>
      </c>
      <c r="K155" s="11">
        <f>'[1]Stocks'!$N157</f>
        <v>2251296.81</v>
      </c>
      <c r="L155">
        <v>634.1</v>
      </c>
      <c r="M155" s="12">
        <f t="shared" si="35"/>
        <v>1617.1968100000004</v>
      </c>
      <c r="N155" s="12">
        <f t="shared" si="36"/>
        <v>2105.142183368967</v>
      </c>
      <c r="O155" s="4">
        <f t="shared" si="32"/>
        <v>1.0254659530931933</v>
      </c>
      <c r="P155" s="6">
        <f t="shared" si="37"/>
        <v>2792.8516354651433</v>
      </c>
      <c r="Q155" s="4">
        <f t="shared" si="33"/>
        <v>-0.19390748100908273</v>
      </c>
      <c r="R155" s="4">
        <f t="shared" si="42"/>
        <v>-0.0494392733420469</v>
      </c>
      <c r="S155" s="4">
        <f t="shared" si="38"/>
        <v>-6.050215902861614</v>
      </c>
      <c r="T155" s="4">
        <f t="shared" si="39"/>
        <v>33.17147323130227</v>
      </c>
      <c r="U155">
        <f t="shared" si="40"/>
        <v>1983</v>
      </c>
    </row>
    <row r="156" spans="1:21" ht="12.75">
      <c r="A156">
        <v>198302</v>
      </c>
      <c r="B156" s="2">
        <f>'[1]Stocks'!$A158</f>
        <v>30407</v>
      </c>
      <c r="C156">
        <v>67740</v>
      </c>
      <c r="D156">
        <v>403.2</v>
      </c>
      <c r="E156">
        <v>89</v>
      </c>
      <c r="F156">
        <f t="shared" si="29"/>
        <v>0.6720238095238095</v>
      </c>
      <c r="G156" s="10">
        <f t="shared" si="30"/>
        <v>67.74</v>
      </c>
      <c r="H156" s="5">
        <f t="shared" si="41"/>
        <v>76.11235955056179</v>
      </c>
      <c r="I156" s="7">
        <f t="shared" si="34"/>
        <v>2366.824428994538</v>
      </c>
      <c r="J156" s="3">
        <f t="shared" si="31"/>
        <v>0.03215800826548653</v>
      </c>
      <c r="K156" s="11">
        <f>'[1]Stocks'!$N158</f>
        <v>2452861.32</v>
      </c>
      <c r="L156">
        <v>639</v>
      </c>
      <c r="M156" s="12">
        <f t="shared" si="35"/>
        <v>1813.86132</v>
      </c>
      <c r="N156" s="12">
        <f t="shared" si="36"/>
        <v>2106.4737418051386</v>
      </c>
      <c r="O156" s="4">
        <f t="shared" si="32"/>
        <v>1.030285429020445</v>
      </c>
      <c r="P156" s="6">
        <f t="shared" si="37"/>
        <v>2809.2692027960093</v>
      </c>
      <c r="Q156" s="4">
        <f t="shared" si="33"/>
        <v>-0.12686854020301208</v>
      </c>
      <c r="R156" s="4">
        <f t="shared" si="42"/>
        <v>-0.0494392733420469</v>
      </c>
      <c r="S156" s="4">
        <f t="shared" si="38"/>
        <v>-4.004582952764149</v>
      </c>
      <c r="T156" s="4">
        <f t="shared" si="39"/>
        <v>33.60517422329363</v>
      </c>
      <c r="U156">
        <f t="shared" si="40"/>
        <v>1983</v>
      </c>
    </row>
    <row r="157" spans="1:21" ht="12.75">
      <c r="A157">
        <v>198303</v>
      </c>
      <c r="B157" s="2">
        <f>'[1]Stocks'!$A159</f>
        <v>30498</v>
      </c>
      <c r="C157">
        <v>70463</v>
      </c>
      <c r="D157">
        <v>419.6</v>
      </c>
      <c r="E157">
        <v>88.69</v>
      </c>
      <c r="F157">
        <f t="shared" si="29"/>
        <v>0.6717159199237369</v>
      </c>
      <c r="G157" s="10">
        <f t="shared" si="30"/>
        <v>70.463</v>
      </c>
      <c r="H157" s="5">
        <f t="shared" si="41"/>
        <v>79.44864133498703</v>
      </c>
      <c r="I157" s="7">
        <f t="shared" si="34"/>
        <v>2384.74450230658</v>
      </c>
      <c r="J157" s="3">
        <f t="shared" si="31"/>
        <v>0.03331536827452269</v>
      </c>
      <c r="K157" s="11">
        <f>'[1]Stocks'!$N159</f>
        <v>2390648.09</v>
      </c>
      <c r="L157">
        <v>654.3</v>
      </c>
      <c r="M157" s="12">
        <f t="shared" si="35"/>
        <v>1736.3480899999997</v>
      </c>
      <c r="N157" s="12">
        <f t="shared" si="36"/>
        <v>2115.0298990957062</v>
      </c>
      <c r="O157" s="4">
        <f t="shared" si="32"/>
        <v>1.038596433139082</v>
      </c>
      <c r="P157" s="6">
        <f t="shared" si="37"/>
        <v>2850.962509183313</v>
      </c>
      <c r="Q157" s="4">
        <f t="shared" si="33"/>
        <v>-0.16145930284968046</v>
      </c>
      <c r="R157" s="4">
        <f t="shared" si="42"/>
        <v>-0.0494392733420469</v>
      </c>
      <c r="S157" s="4">
        <f t="shared" si="38"/>
        <v>-5.19015017683294</v>
      </c>
      <c r="T157" s="4">
        <f t="shared" si="39"/>
        <v>-14.943364974244103</v>
      </c>
      <c r="U157">
        <f t="shared" si="40"/>
        <v>1983</v>
      </c>
    </row>
    <row r="158" spans="1:21" ht="12.75">
      <c r="A158">
        <v>198304</v>
      </c>
      <c r="B158" s="2">
        <f>'[1]Stocks'!$A160</f>
        <v>30590</v>
      </c>
      <c r="C158">
        <v>75289</v>
      </c>
      <c r="D158">
        <v>447</v>
      </c>
      <c r="E158">
        <v>88.57</v>
      </c>
      <c r="F158">
        <f t="shared" si="29"/>
        <v>0.6737270693512304</v>
      </c>
      <c r="G158" s="10">
        <f t="shared" si="30"/>
        <v>75.289</v>
      </c>
      <c r="H158" s="5">
        <f t="shared" si="41"/>
        <v>85.00508072710852</v>
      </c>
      <c r="I158" s="7">
        <f t="shared" si="34"/>
        <v>2407.7551602408475</v>
      </c>
      <c r="J158" s="3">
        <f t="shared" si="31"/>
        <v>0.035304702957673434</v>
      </c>
      <c r="K158" s="11">
        <f>'[1]Stocks'!$N160</f>
        <v>2322106.12</v>
      </c>
      <c r="L158">
        <v>665.1</v>
      </c>
      <c r="M158" s="12">
        <f t="shared" si="35"/>
        <v>1657.00612</v>
      </c>
      <c r="N158" s="12">
        <f t="shared" si="36"/>
        <v>2132.5487454253184</v>
      </c>
      <c r="O158" s="4">
        <f t="shared" si="32"/>
        <v>1.0403738309030768</v>
      </c>
      <c r="P158" s="6">
        <f t="shared" si="37"/>
        <v>2883.747907865689</v>
      </c>
      <c r="Q158" s="4">
        <f t="shared" si="33"/>
        <v>-0.19476105603189464</v>
      </c>
      <c r="R158" s="4">
        <f t="shared" si="42"/>
        <v>-0.0494392733420469</v>
      </c>
      <c r="S158" s="4">
        <f t="shared" si="38"/>
        <v>-6.341219237503539</v>
      </c>
      <c r="T158" s="4">
        <f t="shared" si="39"/>
        <v>-14.030744183249974</v>
      </c>
      <c r="U158">
        <f t="shared" si="40"/>
        <v>1983</v>
      </c>
    </row>
    <row r="159" spans="1:21" ht="12.75">
      <c r="A159">
        <v>198401</v>
      </c>
      <c r="B159" s="2">
        <f>'[1]Stocks'!$A161</f>
        <v>30682</v>
      </c>
      <c r="C159">
        <v>76937</v>
      </c>
      <c r="D159">
        <v>460.7</v>
      </c>
      <c r="E159">
        <v>88.54</v>
      </c>
      <c r="F159">
        <f t="shared" si="29"/>
        <v>0.6680008682439765</v>
      </c>
      <c r="G159" s="10">
        <f t="shared" si="30"/>
        <v>76.937</v>
      </c>
      <c r="H159" s="5">
        <f t="shared" si="41"/>
        <v>86.8951886153151</v>
      </c>
      <c r="I159" s="7">
        <f t="shared" si="34"/>
        <v>2432.057735164741</v>
      </c>
      <c r="J159" s="3">
        <f t="shared" si="31"/>
        <v>0.03572908132850269</v>
      </c>
      <c r="K159" s="11">
        <f>'[1]Stocks'!$N161</f>
        <v>2230247.69</v>
      </c>
      <c r="L159">
        <v>689.5</v>
      </c>
      <c r="M159" s="12">
        <f t="shared" si="35"/>
        <v>1540.7476900000001</v>
      </c>
      <c r="N159" s="12">
        <f t="shared" si="36"/>
        <v>2153.343918714862</v>
      </c>
      <c r="O159" s="4">
        <f t="shared" si="32"/>
        <v>1.0460073524087745</v>
      </c>
      <c r="P159" s="6">
        <f t="shared" si="37"/>
        <v>2941.913571240468</v>
      </c>
      <c r="Q159" s="4">
        <f t="shared" si="33"/>
        <v>-0.24190577459432017</v>
      </c>
      <c r="R159" s="4">
        <f t="shared" si="42"/>
        <v>-0.021317052819435495</v>
      </c>
      <c r="S159" s="4">
        <f t="shared" si="38"/>
        <v>-8.037789487694466</v>
      </c>
      <c r="T159" s="4">
        <f t="shared" si="39"/>
        <v>-22.451099653267978</v>
      </c>
      <c r="U159">
        <f t="shared" si="40"/>
        <v>1984</v>
      </c>
    </row>
    <row r="160" spans="1:21" ht="12.75">
      <c r="A160">
        <v>198402</v>
      </c>
      <c r="B160" s="2">
        <f>'[1]Stocks'!$A162</f>
        <v>30773</v>
      </c>
      <c r="C160">
        <v>81029</v>
      </c>
      <c r="D160">
        <v>485.2</v>
      </c>
      <c r="E160">
        <v>88.85</v>
      </c>
      <c r="F160">
        <f aca="true" t="shared" si="43" ref="F160:F218">0.004*C160/D160</f>
        <v>0.66800494641385</v>
      </c>
      <c r="G160" s="10">
        <f aca="true" t="shared" si="44" ref="G160:G218">C160/1000</f>
        <v>81.029</v>
      </c>
      <c r="H160" s="5">
        <f t="shared" si="41"/>
        <v>91.19752391671356</v>
      </c>
      <c r="I160" s="7">
        <f t="shared" si="34"/>
        <v>2460.0308694897935</v>
      </c>
      <c r="J160" s="3">
        <f aca="true" t="shared" si="45" ref="J160:J218">H160/I160</f>
        <v>0.03707169899686169</v>
      </c>
      <c r="K160" s="11">
        <f>'[1]Stocks'!$N162</f>
        <v>2175715.75</v>
      </c>
      <c r="L160">
        <v>710.1</v>
      </c>
      <c r="M160" s="12">
        <f t="shared" si="35"/>
        <v>1465.61575</v>
      </c>
      <c r="N160" s="12">
        <f t="shared" si="36"/>
        <v>2185.7374275416814</v>
      </c>
      <c r="O160" s="4">
        <f t="shared" si="32"/>
        <v>1.0487700817350651</v>
      </c>
      <c r="P160" s="6">
        <f t="shared" si="37"/>
        <v>3002.43602053428</v>
      </c>
      <c r="Q160" s="4">
        <f t="shared" si="33"/>
        <v>-0.2753498375586255</v>
      </c>
      <c r="R160" s="4">
        <f t="shared" si="42"/>
        <v>-0.021317052819435495</v>
      </c>
      <c r="S160" s="4">
        <f t="shared" si="38"/>
        <v>-9.304673838314915</v>
      </c>
      <c r="T160" s="4">
        <f t="shared" si="39"/>
        <v>-14.839778591929871</v>
      </c>
      <c r="U160">
        <f t="shared" si="40"/>
        <v>1984</v>
      </c>
    </row>
    <row r="161" spans="1:21" ht="12.75">
      <c r="A161">
        <v>198403</v>
      </c>
      <c r="B161" s="2">
        <f>'[1]Stocks'!$A163</f>
        <v>30864</v>
      </c>
      <c r="C161">
        <v>83527</v>
      </c>
      <c r="D161">
        <v>501.1</v>
      </c>
      <c r="E161">
        <v>88.91</v>
      </c>
      <c r="F161">
        <f t="shared" si="43"/>
        <v>0.666749151865895</v>
      </c>
      <c r="G161" s="10">
        <f t="shared" si="44"/>
        <v>83.527</v>
      </c>
      <c r="H161" s="5">
        <f t="shared" si="41"/>
        <v>93.94556292880442</v>
      </c>
      <c r="I161" s="7">
        <f t="shared" si="34"/>
        <v>2490.0248461337437</v>
      </c>
      <c r="J161" s="3">
        <f t="shared" si="45"/>
        <v>0.03772876526701069</v>
      </c>
      <c r="K161" s="11">
        <f>'[1]Stocks'!$N163</f>
        <v>2267421.55</v>
      </c>
      <c r="L161">
        <v>726.9</v>
      </c>
      <c r="M161" s="12">
        <f t="shared" si="35"/>
        <v>1540.52155</v>
      </c>
      <c r="N161" s="12">
        <f t="shared" si="36"/>
        <v>2213.8810906975114</v>
      </c>
      <c r="O161" s="4">
        <f t="shared" si="32"/>
        <v>1.0505797928490184</v>
      </c>
      <c r="P161" s="6">
        <f t="shared" si="37"/>
        <v>3052.7587376573506</v>
      </c>
      <c r="Q161" s="4">
        <f t="shared" si="33"/>
        <v>-0.2572549143729611</v>
      </c>
      <c r="R161" s="4">
        <f t="shared" si="42"/>
        <v>-0.021317052819435495</v>
      </c>
      <c r="S161" s="4">
        <f t="shared" si="38"/>
        <v>-8.832945536580256</v>
      </c>
      <c r="T161" s="4">
        <f t="shared" si="39"/>
        <v>13.906604412617645</v>
      </c>
      <c r="U161">
        <f t="shared" si="40"/>
        <v>1984</v>
      </c>
    </row>
    <row r="162" spans="1:21" ht="12.75">
      <c r="A162">
        <v>198404</v>
      </c>
      <c r="B162" s="2">
        <f>'[1]Stocks'!$A164</f>
        <v>30956</v>
      </c>
      <c r="C162">
        <v>85624</v>
      </c>
      <c r="D162">
        <v>514.3</v>
      </c>
      <c r="E162">
        <v>88.99</v>
      </c>
      <c r="F162">
        <f t="shared" si="43"/>
        <v>0.6659459459459459</v>
      </c>
      <c r="G162" s="10">
        <f t="shared" si="44"/>
        <v>85.624</v>
      </c>
      <c r="H162" s="5">
        <f t="shared" si="41"/>
        <v>96.21755253399259</v>
      </c>
      <c r="I162" s="7">
        <f t="shared" si="34"/>
        <v>2521.511081360332</v>
      </c>
      <c r="J162" s="3">
        <f t="shared" si="45"/>
        <v>0.0381586871639224</v>
      </c>
      <c r="K162" s="11">
        <f>'[1]Stocks'!$N164</f>
        <v>2293249.2800000003</v>
      </c>
      <c r="L162">
        <v>737.6</v>
      </c>
      <c r="M162" s="12">
        <f t="shared" si="35"/>
        <v>1555.6492800000005</v>
      </c>
      <c r="N162" s="12">
        <f t="shared" si="36"/>
        <v>2243.8927113025593</v>
      </c>
      <c r="O162" s="4">
        <f t="shared" si="32"/>
        <v>1.0482132500186694</v>
      </c>
      <c r="P162" s="6">
        <f t="shared" si="37"/>
        <v>3089.6780716076596</v>
      </c>
      <c r="Q162" s="4">
        <f t="shared" si="33"/>
        <v>-0.25777080108325057</v>
      </c>
      <c r="R162" s="4">
        <f t="shared" si="42"/>
        <v>-0.021317052819435495</v>
      </c>
      <c r="S162" s="4">
        <f t="shared" si="38"/>
        <v>-8.949643685893463</v>
      </c>
      <c r="T162" s="4">
        <f t="shared" si="39"/>
        <v>4.302247889153632</v>
      </c>
      <c r="U162">
        <f t="shared" si="40"/>
        <v>1984</v>
      </c>
    </row>
    <row r="163" spans="1:21" ht="12.75">
      <c r="A163">
        <v>198501</v>
      </c>
      <c r="B163" s="2">
        <f>'[1]Stocks'!$A165</f>
        <v>31048</v>
      </c>
      <c r="C163">
        <v>85619</v>
      </c>
      <c r="D163">
        <v>521.5</v>
      </c>
      <c r="E163">
        <v>89.24</v>
      </c>
      <c r="F163">
        <f t="shared" si="43"/>
        <v>0.6567133269415149</v>
      </c>
      <c r="G163" s="10">
        <f t="shared" si="44"/>
        <v>85.619</v>
      </c>
      <c r="H163" s="5">
        <f t="shared" si="41"/>
        <v>95.94240251008516</v>
      </c>
      <c r="I163" s="7">
        <f t="shared" si="34"/>
        <v>2551.9036424079495</v>
      </c>
      <c r="J163" s="3">
        <f t="shared" si="45"/>
        <v>0.037596404862510764</v>
      </c>
      <c r="K163" s="11">
        <f>'[1]Stocks'!$N165</f>
        <v>2446477.14</v>
      </c>
      <c r="L163">
        <v>738.4</v>
      </c>
      <c r="M163" s="12">
        <f t="shared" si="35"/>
        <v>1708.0771399999999</v>
      </c>
      <c r="N163" s="12">
        <f t="shared" si="36"/>
        <v>2277.318810484854</v>
      </c>
      <c r="O163" s="4">
        <f t="shared" si="32"/>
        <v>1.0486424776502057</v>
      </c>
      <c r="P163" s="6">
        <f t="shared" si="37"/>
        <v>3126.4932398262567</v>
      </c>
      <c r="Q163" s="4">
        <f t="shared" si="33"/>
        <v>-0.21750122186864096</v>
      </c>
      <c r="R163" s="4">
        <f t="shared" si="42"/>
        <v>-0.019349486358608028</v>
      </c>
      <c r="S163" s="4">
        <f t="shared" si="38"/>
        <v>-7.620081799935644</v>
      </c>
      <c r="T163" s="4">
        <f t="shared" si="39"/>
        <v>25.222100310733065</v>
      </c>
      <c r="U163">
        <f t="shared" si="40"/>
        <v>1985</v>
      </c>
    </row>
    <row r="164" spans="1:21" ht="12.75">
      <c r="A164">
        <v>198502</v>
      </c>
      <c r="B164" s="2">
        <f>'[1]Stocks'!$A166</f>
        <v>31138</v>
      </c>
      <c r="C164">
        <v>86983</v>
      </c>
      <c r="D164">
        <v>529.8</v>
      </c>
      <c r="E164">
        <v>89.33</v>
      </c>
      <c r="F164">
        <f t="shared" si="43"/>
        <v>0.6567232918082296</v>
      </c>
      <c r="G164" s="10">
        <f t="shared" si="44"/>
        <v>86.983</v>
      </c>
      <c r="H164" s="5">
        <f t="shared" si="41"/>
        <v>97.37266315907311</v>
      </c>
      <c r="I164" s="7">
        <f t="shared" si="34"/>
        <v>2582.9363713807766</v>
      </c>
      <c r="J164" s="3">
        <f t="shared" si="45"/>
        <v>0.037698436646745576</v>
      </c>
      <c r="K164" s="11">
        <f>'[1]Stocks'!$N166</f>
        <v>2562365.09</v>
      </c>
      <c r="L164">
        <v>740.8</v>
      </c>
      <c r="M164" s="12">
        <f t="shared" si="35"/>
        <v>1821.5650899999998</v>
      </c>
      <c r="N164" s="12">
        <f t="shared" si="36"/>
        <v>2307.3370605544474</v>
      </c>
      <c r="O164" s="4">
        <f t="shared" si="32"/>
        <v>1.0445037463098599</v>
      </c>
      <c r="P164" s="6">
        <f t="shared" si="37"/>
        <v>3150.8222037487003</v>
      </c>
      <c r="Q164" s="4">
        <f t="shared" si="33"/>
        <v>-0.18676303380386927</v>
      </c>
      <c r="R164" s="4">
        <f t="shared" si="42"/>
        <v>-0.019349486358608028</v>
      </c>
      <c r="S164" s="4">
        <f t="shared" si="38"/>
        <v>-6.587452297645814</v>
      </c>
      <c r="T164" s="4">
        <f t="shared" si="39"/>
        <v>19.13822571391677</v>
      </c>
      <c r="U164">
        <f t="shared" si="40"/>
        <v>1985</v>
      </c>
    </row>
    <row r="165" spans="1:21" ht="12.75">
      <c r="A165">
        <v>198503</v>
      </c>
      <c r="B165" s="2">
        <f>'[1]Stocks'!$A167</f>
        <v>31229</v>
      </c>
      <c r="C165">
        <v>85989</v>
      </c>
      <c r="D165">
        <v>523.8</v>
      </c>
      <c r="E165">
        <v>89.68</v>
      </c>
      <c r="F165">
        <f t="shared" si="43"/>
        <v>0.656655211912944</v>
      </c>
      <c r="G165" s="10">
        <f t="shared" si="44"/>
        <v>85.989</v>
      </c>
      <c r="H165" s="5">
        <f t="shared" si="41"/>
        <v>95.88425512934879</v>
      </c>
      <c r="I165" s="7">
        <f t="shared" si="34"/>
        <v>2611.6739576323866</v>
      </c>
      <c r="J165" s="3">
        <f t="shared" si="45"/>
        <v>0.036713715679989656</v>
      </c>
      <c r="K165" s="11">
        <f>'[1]Stocks'!$N167</f>
        <v>2524988.6799999997</v>
      </c>
      <c r="L165">
        <v>739.8</v>
      </c>
      <c r="M165" s="12">
        <f t="shared" si="35"/>
        <v>1785.1886799999995</v>
      </c>
      <c r="N165" s="12">
        <f t="shared" si="36"/>
        <v>2342.1492052047247</v>
      </c>
      <c r="O165" s="4">
        <f t="shared" si="32"/>
        <v>1.0454665592742742</v>
      </c>
      <c r="P165" s="6">
        <f t="shared" si="37"/>
        <v>3188.4386708723596</v>
      </c>
      <c r="Q165" s="4">
        <f t="shared" si="33"/>
        <v>-0.20807989720273945</v>
      </c>
      <c r="R165" s="4">
        <f t="shared" si="42"/>
        <v>-0.019349486358608028</v>
      </c>
      <c r="S165" s="4">
        <f t="shared" si="38"/>
        <v>-7.3979704602181044</v>
      </c>
      <c r="T165" s="4">
        <f t="shared" si="39"/>
        <v>-7.341769874216456</v>
      </c>
      <c r="U165">
        <f t="shared" si="40"/>
        <v>1985</v>
      </c>
    </row>
    <row r="166" spans="1:21" ht="12.75">
      <c r="A166">
        <v>198504</v>
      </c>
      <c r="B166" s="2">
        <f>'[1]Stocks'!$A168</f>
        <v>31321</v>
      </c>
      <c r="C166">
        <v>87851</v>
      </c>
      <c r="D166">
        <v>535.3</v>
      </c>
      <c r="E166">
        <v>90.03</v>
      </c>
      <c r="F166">
        <f t="shared" si="43"/>
        <v>0.6564617971231086</v>
      </c>
      <c r="G166" s="10">
        <f t="shared" si="44"/>
        <v>87.851</v>
      </c>
      <c r="H166" s="5">
        <f t="shared" si="41"/>
        <v>97.57969565700323</v>
      </c>
      <c r="I166" s="7">
        <f t="shared" si="34"/>
        <v>2641.3599148323297</v>
      </c>
      <c r="J166" s="3">
        <f t="shared" si="45"/>
        <v>0.036942975892476006</v>
      </c>
      <c r="K166" s="11">
        <f>'[1]Stocks'!$N168</f>
        <v>2828883.88</v>
      </c>
      <c r="L166">
        <v>750.2</v>
      </c>
      <c r="M166" s="12">
        <f t="shared" si="35"/>
        <v>2078.6838799999996</v>
      </c>
      <c r="N166" s="12">
        <f t="shared" si="36"/>
        <v>2378.0163313235466</v>
      </c>
      <c r="O166" s="4">
        <f t="shared" si="32"/>
        <v>1.0366646876908616</v>
      </c>
      <c r="P166" s="6">
        <f t="shared" si="37"/>
        <v>3215.4055574352933</v>
      </c>
      <c r="Q166" s="4">
        <f t="shared" si="33"/>
        <v>-0.120209308135797</v>
      </c>
      <c r="R166" s="4">
        <f t="shared" si="42"/>
        <v>-0.019349486358608028</v>
      </c>
      <c r="S166" s="4">
        <f t="shared" si="38"/>
        <v>-4.2932542200965615</v>
      </c>
      <c r="T166" s="4">
        <f t="shared" si="39"/>
        <v>43.72279794513656</v>
      </c>
      <c r="U166">
        <f t="shared" si="40"/>
        <v>1985</v>
      </c>
    </row>
    <row r="167" spans="1:21" ht="12.75">
      <c r="A167">
        <v>198601</v>
      </c>
      <c r="B167" s="2">
        <f>'[1]Stocks'!$A169</f>
        <v>31413</v>
      </c>
      <c r="C167">
        <v>83784</v>
      </c>
      <c r="D167">
        <v>529.1</v>
      </c>
      <c r="E167">
        <v>90.21</v>
      </c>
      <c r="F167">
        <f t="shared" si="43"/>
        <v>0.6334076734076735</v>
      </c>
      <c r="G167" s="10">
        <f t="shared" si="44"/>
        <v>83.784</v>
      </c>
      <c r="H167" s="5">
        <f t="shared" si="41"/>
        <v>92.87662121715998</v>
      </c>
      <c r="I167" s="7">
        <f t="shared" si="34"/>
        <v>2665.571073921452</v>
      </c>
      <c r="J167" s="3">
        <f t="shared" si="45"/>
        <v>0.034843048127966306</v>
      </c>
      <c r="K167" s="11">
        <f>'[1]Stocks'!$N169</f>
        <v>3103829.7</v>
      </c>
      <c r="L167">
        <v>745</v>
      </c>
      <c r="M167" s="12">
        <f t="shared" si="35"/>
        <v>2358.8297000000002</v>
      </c>
      <c r="N167" s="12">
        <f t="shared" si="36"/>
        <v>2404.611665784542</v>
      </c>
      <c r="O167" s="4">
        <f t="shared" si="32"/>
        <v>1.0323552529575277</v>
      </c>
      <c r="P167" s="6">
        <f t="shared" si="37"/>
        <v>3227.413484495623</v>
      </c>
      <c r="Q167" s="4">
        <f t="shared" si="33"/>
        <v>-0.03829189692901602</v>
      </c>
      <c r="R167" s="4">
        <f t="shared" si="42"/>
        <v>-0.0984200341877142</v>
      </c>
      <c r="S167" s="4">
        <f t="shared" si="38"/>
        <v>-1.3699565956725719</v>
      </c>
      <c r="T167" s="4">
        <f t="shared" si="39"/>
        <v>36.210805020624925</v>
      </c>
      <c r="U167">
        <f t="shared" si="40"/>
        <v>1986</v>
      </c>
    </row>
    <row r="168" spans="1:21" ht="12.75">
      <c r="A168">
        <v>198602</v>
      </c>
      <c r="B168" s="2">
        <f>'[1]Stocks'!$A170</f>
        <v>31503</v>
      </c>
      <c r="C168">
        <v>82561</v>
      </c>
      <c r="D168">
        <v>520.2</v>
      </c>
      <c r="E168">
        <v>90.87</v>
      </c>
      <c r="F168">
        <f t="shared" si="43"/>
        <v>0.6348404459823145</v>
      </c>
      <c r="G168" s="10">
        <f t="shared" si="44"/>
        <v>82.561</v>
      </c>
      <c r="H168" s="5">
        <f t="shared" si="41"/>
        <v>90.85616815230549</v>
      </c>
      <c r="I168" s="7">
        <f t="shared" si="34"/>
        <v>2687.1323805147013</v>
      </c>
      <c r="J168" s="3">
        <f t="shared" si="45"/>
        <v>0.03381157132828068</v>
      </c>
      <c r="K168" s="11">
        <f>'[1]Stocks'!$N170</f>
        <v>3250018.56</v>
      </c>
      <c r="L168">
        <v>746.1</v>
      </c>
      <c r="M168" s="12">
        <f t="shared" si="35"/>
        <v>2503.91856</v>
      </c>
      <c r="N168" s="12">
        <f t="shared" si="36"/>
        <v>2441.797194173709</v>
      </c>
      <c r="O168" s="4">
        <f t="shared" si="32"/>
        <v>1.0292897155376144</v>
      </c>
      <c r="P168" s="6">
        <f t="shared" si="37"/>
        <v>3259.416739391602</v>
      </c>
      <c r="Q168" s="4">
        <f t="shared" si="33"/>
        <v>-0.002883392994219025</v>
      </c>
      <c r="R168" s="4">
        <f t="shared" si="42"/>
        <v>-0.0984200341877142</v>
      </c>
      <c r="S168" s="4">
        <f t="shared" si="38"/>
        <v>-0.10342444581932259</v>
      </c>
      <c r="T168" s="4">
        <f t="shared" si="39"/>
        <v>14.84801219990728</v>
      </c>
      <c r="U168">
        <f t="shared" si="40"/>
        <v>1986</v>
      </c>
    </row>
    <row r="169" spans="1:21" ht="12.75">
      <c r="A169">
        <v>198603</v>
      </c>
      <c r="B169" s="2">
        <f>'[1]Stocks'!$A171</f>
        <v>31594</v>
      </c>
      <c r="C169">
        <v>82020</v>
      </c>
      <c r="D169">
        <v>516.6</v>
      </c>
      <c r="E169">
        <v>91.61</v>
      </c>
      <c r="F169">
        <f t="shared" si="43"/>
        <v>0.6350754936120789</v>
      </c>
      <c r="G169" s="10">
        <f t="shared" si="44"/>
        <v>82.02</v>
      </c>
      <c r="H169" s="5">
        <f t="shared" si="41"/>
        <v>89.53171051195284</v>
      </c>
      <c r="I169" s="7">
        <f t="shared" si="34"/>
        <v>2706.808716273998</v>
      </c>
      <c r="J169" s="3">
        <f t="shared" si="45"/>
        <v>0.03307648226993885</v>
      </c>
      <c r="K169" s="11">
        <f>'[1]Stocks'!$N171</f>
        <v>3028329.15</v>
      </c>
      <c r="L169">
        <v>744.9</v>
      </c>
      <c r="M169" s="12">
        <f t="shared" si="35"/>
        <v>2283.42915</v>
      </c>
      <c r="N169" s="12">
        <f t="shared" si="36"/>
        <v>2479.7074649786096</v>
      </c>
      <c r="O169" s="4">
        <f t="shared" si="32"/>
        <v>1.0296779216245016</v>
      </c>
      <c r="P169" s="6">
        <f t="shared" si="37"/>
        <v>3298.200028775936</v>
      </c>
      <c r="Q169" s="4">
        <f t="shared" si="33"/>
        <v>-0.0818236845616952</v>
      </c>
      <c r="R169" s="4">
        <f t="shared" si="42"/>
        <v>-0.0984200341877142</v>
      </c>
      <c r="S169" s="4">
        <f t="shared" si="38"/>
        <v>-2.9458670317207294</v>
      </c>
      <c r="T169" s="4">
        <f t="shared" si="39"/>
        <v>-34.33889353693316</v>
      </c>
      <c r="U169">
        <f t="shared" si="40"/>
        <v>1986</v>
      </c>
    </row>
    <row r="170" spans="1:21" ht="12.75">
      <c r="A170">
        <v>198604</v>
      </c>
      <c r="B170" s="2">
        <f>'[1]Stocks'!$A172</f>
        <v>31686</v>
      </c>
      <c r="C170">
        <v>83214</v>
      </c>
      <c r="D170">
        <v>524.3</v>
      </c>
      <c r="E170">
        <v>92</v>
      </c>
      <c r="F170">
        <f t="shared" si="43"/>
        <v>0.6348579057791341</v>
      </c>
      <c r="G170" s="10">
        <f t="shared" si="44"/>
        <v>83.214</v>
      </c>
      <c r="H170" s="5">
        <f t="shared" si="41"/>
        <v>90.45</v>
      </c>
      <c r="I170" s="7">
        <f t="shared" si="34"/>
        <v>2726.891830507522</v>
      </c>
      <c r="J170" s="3">
        <f t="shared" si="45"/>
        <v>0.033169632542104054</v>
      </c>
      <c r="K170" s="11">
        <f>'[1]Stocks'!$N172</f>
        <v>3265653.74</v>
      </c>
      <c r="L170">
        <v>745.1</v>
      </c>
      <c r="M170" s="12">
        <f t="shared" si="35"/>
        <v>2520.5537400000003</v>
      </c>
      <c r="N170" s="12">
        <f t="shared" si="36"/>
        <v>2508.7404840669205</v>
      </c>
      <c r="O170" s="4">
        <f t="shared" si="32"/>
        <v>1.0228481588520424</v>
      </c>
      <c r="P170" s="6">
        <f t="shared" si="37"/>
        <v>3311.1605851654313</v>
      </c>
      <c r="Q170" s="4">
        <f t="shared" si="33"/>
        <v>-0.01374347271748444</v>
      </c>
      <c r="R170" s="4">
        <f t="shared" si="42"/>
        <v>-0.0984200341877142</v>
      </c>
      <c r="S170" s="4">
        <f t="shared" si="38"/>
        <v>-0.4946396213633811</v>
      </c>
      <c r="T170" s="4">
        <f t="shared" si="39"/>
        <v>29.102644185718585</v>
      </c>
      <c r="U170">
        <f t="shared" si="40"/>
        <v>1986</v>
      </c>
    </row>
    <row r="171" spans="1:21" ht="12.75">
      <c r="A171">
        <v>198701</v>
      </c>
      <c r="B171" s="2">
        <f>'[1]Stocks'!$A173</f>
        <v>31778</v>
      </c>
      <c r="C171">
        <v>79496</v>
      </c>
      <c r="D171">
        <v>509.3</v>
      </c>
      <c r="E171">
        <v>91.94</v>
      </c>
      <c r="F171">
        <f t="shared" si="43"/>
        <v>0.624354997054781</v>
      </c>
      <c r="G171" s="10">
        <f t="shared" si="44"/>
        <v>79.496</v>
      </c>
      <c r="H171" s="5">
        <f t="shared" si="41"/>
        <v>86.46508592560365</v>
      </c>
      <c r="I171" s="7">
        <f t="shared" si="34"/>
        <v>2742.4679449364653</v>
      </c>
      <c r="J171" s="3">
        <f t="shared" si="45"/>
        <v>0.0315282029404383</v>
      </c>
      <c r="K171" s="11">
        <f>'[1]Stocks'!$N173</f>
        <v>3763332.16</v>
      </c>
      <c r="L171">
        <v>757.5</v>
      </c>
      <c r="M171" s="12">
        <f t="shared" si="35"/>
        <v>3005.83216</v>
      </c>
      <c r="N171" s="12">
        <f t="shared" si="36"/>
        <v>2521.425028574586</v>
      </c>
      <c r="O171" s="4">
        <f t="shared" si="32"/>
        <v>1.0249670321821949</v>
      </c>
      <c r="P171" s="6">
        <f t="shared" si="37"/>
        <v>3341.8775284079993</v>
      </c>
      <c r="Q171" s="4">
        <f t="shared" si="33"/>
        <v>0.12611312892509652</v>
      </c>
      <c r="R171" s="4">
        <f t="shared" si="42"/>
        <v>-0.04885608365774517</v>
      </c>
      <c r="S171" s="4">
        <f t="shared" si="38"/>
        <v>4.584018181335666</v>
      </c>
      <c r="T171" s="4">
        <f t="shared" si="39"/>
        <v>49.84515206479364</v>
      </c>
      <c r="U171">
        <f t="shared" si="40"/>
        <v>1987</v>
      </c>
    </row>
    <row r="172" spans="1:21" ht="12.75">
      <c r="A172">
        <v>198702</v>
      </c>
      <c r="B172" s="2">
        <f>'[1]Stocks'!$A174</f>
        <v>31868</v>
      </c>
      <c r="C172">
        <v>81215</v>
      </c>
      <c r="D172">
        <v>520.7</v>
      </c>
      <c r="E172">
        <v>91.86</v>
      </c>
      <c r="F172">
        <f t="shared" si="43"/>
        <v>0.6238909160745151</v>
      </c>
      <c r="G172" s="10">
        <f t="shared" si="44"/>
        <v>81.215</v>
      </c>
      <c r="H172" s="5">
        <f t="shared" si="41"/>
        <v>88.41171347703026</v>
      </c>
      <c r="I172" s="7">
        <f t="shared" si="34"/>
        <v>2759.585766296432</v>
      </c>
      <c r="J172" s="3">
        <f t="shared" si="45"/>
        <v>0.03203803793918147</v>
      </c>
      <c r="K172" s="11">
        <f>'[1]Stocks'!$N174</f>
        <v>3766962.26</v>
      </c>
      <c r="L172">
        <v>772.5</v>
      </c>
      <c r="M172" s="12">
        <f t="shared" si="35"/>
        <v>2994.46226</v>
      </c>
      <c r="N172" s="12">
        <f t="shared" si="36"/>
        <v>2534.9554849199026</v>
      </c>
      <c r="O172" s="4">
        <f t="shared" si="32"/>
        <v>1.0279605433540047</v>
      </c>
      <c r="P172" s="6">
        <f t="shared" si="37"/>
        <v>3378.3342176564774</v>
      </c>
      <c r="Q172" s="4">
        <f t="shared" si="33"/>
        <v>0.11503540422744507</v>
      </c>
      <c r="R172" s="4">
        <f t="shared" si="42"/>
        <v>-0.04885608365774517</v>
      </c>
      <c r="S172" s="4">
        <f t="shared" si="38"/>
        <v>4.230655806047489</v>
      </c>
      <c r="T172" s="4">
        <f t="shared" si="39"/>
        <v>-5.44061670843848</v>
      </c>
      <c r="U172">
        <f t="shared" si="40"/>
        <v>1987</v>
      </c>
    </row>
    <row r="173" spans="1:21" ht="12.75">
      <c r="A173">
        <v>198703</v>
      </c>
      <c r="B173" s="2">
        <f>'[1]Stocks'!$A175</f>
        <v>31959</v>
      </c>
      <c r="C173">
        <v>83528</v>
      </c>
      <c r="D173">
        <v>536.9</v>
      </c>
      <c r="E173">
        <v>91.76</v>
      </c>
      <c r="F173">
        <f t="shared" si="43"/>
        <v>0.6222983795865152</v>
      </c>
      <c r="G173" s="10">
        <f t="shared" si="44"/>
        <v>83.528</v>
      </c>
      <c r="H173" s="5">
        <f t="shared" si="41"/>
        <v>91.02877070619007</v>
      </c>
      <c r="I173" s="7">
        <f t="shared" si="34"/>
        <v>2778.8756456608385</v>
      </c>
      <c r="J173" s="3">
        <f t="shared" si="45"/>
        <v>0.032757410662952756</v>
      </c>
      <c r="K173" s="11">
        <f>'[1]Stocks'!$N175</f>
        <v>3904043.0300000003</v>
      </c>
      <c r="L173">
        <v>779.9</v>
      </c>
      <c r="M173" s="12">
        <f t="shared" si="35"/>
        <v>3124.14303</v>
      </c>
      <c r="N173" s="12">
        <f t="shared" si="36"/>
        <v>2549.8962924583857</v>
      </c>
      <c r="O173" s="4">
        <f t="shared" si="32"/>
        <v>1.026383959167438</v>
      </c>
      <c r="P173" s="6">
        <f t="shared" si="37"/>
        <v>3397.0726521198094</v>
      </c>
      <c r="Q173" s="4">
        <f t="shared" si="33"/>
        <v>0.1492374258065503</v>
      </c>
      <c r="R173" s="4">
        <f t="shared" si="42"/>
        <v>-0.04885608365774517</v>
      </c>
      <c r="S173" s="4">
        <f t="shared" si="38"/>
        <v>5.524960526157267</v>
      </c>
      <c r="T173" s="4">
        <f t="shared" si="39"/>
        <v>10.394869968601792</v>
      </c>
      <c r="U173">
        <f t="shared" si="40"/>
        <v>1987</v>
      </c>
    </row>
    <row r="174" spans="1:21" ht="12.75">
      <c r="A174">
        <v>198704</v>
      </c>
      <c r="B174" s="2">
        <f>'[1]Stocks'!$A176</f>
        <v>32051</v>
      </c>
      <c r="C174">
        <v>83768</v>
      </c>
      <c r="D174">
        <v>540.1</v>
      </c>
      <c r="E174">
        <v>92.49</v>
      </c>
      <c r="F174">
        <f t="shared" si="43"/>
        <v>0.6203888168857619</v>
      </c>
      <c r="G174" s="10">
        <f t="shared" si="44"/>
        <v>83.768</v>
      </c>
      <c r="H174" s="5">
        <f t="shared" si="41"/>
        <v>90.5697913287923</v>
      </c>
      <c r="I174" s="7">
        <f t="shared" si="34"/>
        <v>2797.2050810524643</v>
      </c>
      <c r="J174" s="3">
        <f t="shared" si="45"/>
        <v>0.03237867396362476</v>
      </c>
      <c r="K174" s="11">
        <f>'[1]Stocks'!$N176</f>
        <v>3167840.34</v>
      </c>
      <c r="L174">
        <v>804.4</v>
      </c>
      <c r="M174" s="12">
        <f t="shared" si="35"/>
        <v>2363.4403399999997</v>
      </c>
      <c r="N174" s="12">
        <f t="shared" si="36"/>
        <v>2587.134979465424</v>
      </c>
      <c r="O174" s="4">
        <f t="shared" si="32"/>
        <v>1.0229804343780682</v>
      </c>
      <c r="P174" s="6">
        <f t="shared" si="37"/>
        <v>3450.988465088234</v>
      </c>
      <c r="Q174" s="4">
        <f t="shared" si="33"/>
        <v>-0.082048412491867</v>
      </c>
      <c r="R174" s="4">
        <f t="shared" si="42"/>
        <v>-0.04885608365774517</v>
      </c>
      <c r="S174" s="4">
        <f t="shared" si="38"/>
        <v>-3.0613917730374567</v>
      </c>
      <c r="T174" s="4">
        <f t="shared" si="39"/>
        <v>-103.15390568061696</v>
      </c>
      <c r="U174">
        <f t="shared" si="40"/>
        <v>1987</v>
      </c>
    </row>
    <row r="175" spans="1:21" ht="12.75">
      <c r="A175">
        <v>198801</v>
      </c>
      <c r="B175" s="2">
        <f>'[1]Stocks'!$A177</f>
        <v>32143</v>
      </c>
      <c r="C175">
        <v>82865</v>
      </c>
      <c r="D175">
        <v>551.1</v>
      </c>
      <c r="E175">
        <v>93.33</v>
      </c>
      <c r="F175">
        <f t="shared" si="43"/>
        <v>0.601451642170205</v>
      </c>
      <c r="G175" s="10">
        <f t="shared" si="44"/>
        <v>82.865</v>
      </c>
      <c r="H175" s="5">
        <f t="shared" si="41"/>
        <v>88.78709953926926</v>
      </c>
      <c r="I175" s="7">
        <f t="shared" si="34"/>
        <v>2813.2753280042452</v>
      </c>
      <c r="J175" s="3">
        <f t="shared" si="45"/>
        <v>0.03156004627611595</v>
      </c>
      <c r="K175" s="11">
        <f>'[1]Stocks'!$N177</f>
        <v>3420784.23</v>
      </c>
      <c r="L175">
        <v>816.5</v>
      </c>
      <c r="M175" s="12">
        <f t="shared" si="35"/>
        <v>2604.28423</v>
      </c>
      <c r="N175" s="12">
        <f t="shared" si="36"/>
        <v>2625.629863626362</v>
      </c>
      <c r="O175" s="4">
        <f t="shared" si="32"/>
        <v>1.0248190210180486</v>
      </c>
      <c r="P175" s="6">
        <f t="shared" si="37"/>
        <v>3507.2954263973206</v>
      </c>
      <c r="Q175" s="4">
        <f t="shared" si="33"/>
        <v>-0.02466607054147829</v>
      </c>
      <c r="R175" s="4">
        <f t="shared" si="42"/>
        <v>-0.012845396294322974</v>
      </c>
      <c r="S175" s="4">
        <f t="shared" si="38"/>
        <v>-0.9269387806420274</v>
      </c>
      <c r="T175" s="4">
        <f t="shared" si="39"/>
        <v>24.78366826619972</v>
      </c>
      <c r="U175">
        <f t="shared" si="40"/>
        <v>1988</v>
      </c>
    </row>
    <row r="176" spans="1:21" ht="12.75">
      <c r="A176">
        <v>198802</v>
      </c>
      <c r="B176" s="2">
        <f>'[1]Stocks'!$A178</f>
        <v>32234</v>
      </c>
      <c r="C176">
        <v>85019</v>
      </c>
      <c r="D176">
        <v>566.3</v>
      </c>
      <c r="E176">
        <v>93.85</v>
      </c>
      <c r="F176">
        <f t="shared" si="43"/>
        <v>0.6005226911530992</v>
      </c>
      <c r="G176" s="10">
        <f t="shared" si="44"/>
        <v>85.019</v>
      </c>
      <c r="H176" s="5">
        <f t="shared" si="41"/>
        <v>90.59030367607888</v>
      </c>
      <c r="I176" s="7">
        <f t="shared" si="34"/>
        <v>2830.731012878069</v>
      </c>
      <c r="J176" s="3">
        <f t="shared" si="45"/>
        <v>0.03200244151208618</v>
      </c>
      <c r="K176" s="11">
        <f>'[1]Stocks'!$N178</f>
        <v>3536692.83</v>
      </c>
      <c r="L176">
        <v>835.8</v>
      </c>
      <c r="M176" s="12">
        <f t="shared" si="35"/>
        <v>2700.89283</v>
      </c>
      <c r="N176" s="12">
        <f t="shared" si="36"/>
        <v>2656.641055586068</v>
      </c>
      <c r="O176" s="4">
        <f t="shared" si="32"/>
        <v>1.0244874848113747</v>
      </c>
      <c r="P176" s="6">
        <f t="shared" si="37"/>
        <v>3557.4955130840062</v>
      </c>
      <c r="Q176" s="4">
        <f t="shared" si="33"/>
        <v>-0.005847564110059045</v>
      </c>
      <c r="R176" s="4">
        <f t="shared" si="42"/>
        <v>-0.012845396294322974</v>
      </c>
      <c r="S176" s="4">
        <f t="shared" si="38"/>
        <v>-0.22165885012260284</v>
      </c>
      <c r="T176" s="4">
        <f t="shared" si="39"/>
        <v>7.924874145610373</v>
      </c>
      <c r="U176">
        <f t="shared" si="40"/>
        <v>1988</v>
      </c>
    </row>
    <row r="177" spans="1:21" ht="12.75">
      <c r="A177">
        <v>198803</v>
      </c>
      <c r="B177" s="2">
        <f>'[1]Stocks'!$A179</f>
        <v>32325</v>
      </c>
      <c r="C177">
        <v>85690</v>
      </c>
      <c r="D177">
        <v>571.8</v>
      </c>
      <c r="E177">
        <v>94.25</v>
      </c>
      <c r="F177">
        <f t="shared" si="43"/>
        <v>0.5994403637635537</v>
      </c>
      <c r="G177" s="10">
        <f t="shared" si="44"/>
        <v>85.69</v>
      </c>
      <c r="H177" s="5">
        <f t="shared" si="41"/>
        <v>90.91777188328912</v>
      </c>
      <c r="I177" s="7">
        <f t="shared" si="34"/>
        <v>2848.0603835488037</v>
      </c>
      <c r="J177" s="3">
        <f t="shared" si="45"/>
        <v>0.03192269813114065</v>
      </c>
      <c r="K177" s="11">
        <f>'[1]Stocks'!$N179</f>
        <v>3477695.26</v>
      </c>
      <c r="L177">
        <v>851.4</v>
      </c>
      <c r="M177" s="12">
        <f t="shared" si="35"/>
        <v>2626.29526</v>
      </c>
      <c r="N177" s="12">
        <f t="shared" si="36"/>
        <v>2684.2969114947477</v>
      </c>
      <c r="O177" s="4">
        <f t="shared" si="32"/>
        <v>1.0249965192701849</v>
      </c>
      <c r="P177" s="6">
        <f t="shared" si="37"/>
        <v>3602.794990969824</v>
      </c>
      <c r="Q177" s="4">
        <f t="shared" si="33"/>
        <v>-0.034722966830857294</v>
      </c>
      <c r="R177" s="4">
        <f t="shared" si="42"/>
        <v>-0.012845396294322974</v>
      </c>
      <c r="S177" s="4">
        <f t="shared" si="38"/>
        <v>-1.3273181004755874</v>
      </c>
      <c r="T177" s="4">
        <f t="shared" si="39"/>
        <v>-11.878766339216517</v>
      </c>
      <c r="U177">
        <f t="shared" si="40"/>
        <v>1988</v>
      </c>
    </row>
    <row r="178" spans="1:21" ht="12.75">
      <c r="A178">
        <v>198804</v>
      </c>
      <c r="B178" s="2">
        <f>'[1]Stocks'!$A180</f>
        <v>32417</v>
      </c>
      <c r="C178">
        <v>87447</v>
      </c>
      <c r="D178">
        <v>584.5</v>
      </c>
      <c r="E178">
        <v>95.22</v>
      </c>
      <c r="F178">
        <f t="shared" si="43"/>
        <v>0.5984396920444824</v>
      </c>
      <c r="G178" s="10">
        <f t="shared" si="44"/>
        <v>87.447</v>
      </c>
      <c r="H178" s="5">
        <f t="shared" si="41"/>
        <v>91.83679899180845</v>
      </c>
      <c r="I178" s="7">
        <f t="shared" si="34"/>
        <v>2865.858282613811</v>
      </c>
      <c r="J178" s="3">
        <f t="shared" si="45"/>
        <v>0.03204512921973537</v>
      </c>
      <c r="K178" s="11">
        <f>'[1]Stocks'!$N180</f>
        <v>3601008.5300000003</v>
      </c>
      <c r="L178">
        <v>869.1</v>
      </c>
      <c r="M178" s="12">
        <f t="shared" si="35"/>
        <v>2731.90853</v>
      </c>
      <c r="N178" s="12">
        <f t="shared" si="36"/>
        <v>2728.870256704871</v>
      </c>
      <c r="O178" s="4">
        <f t="shared" si="32"/>
        <v>1.0250376201109423</v>
      </c>
      <c r="P178" s="6">
        <f t="shared" si="37"/>
        <v>3666.294673524297</v>
      </c>
      <c r="Q178" s="4">
        <f t="shared" si="33"/>
        <v>-0.017807118450066994</v>
      </c>
      <c r="R178" s="4">
        <f t="shared" si="42"/>
        <v>-0.012845396294322974</v>
      </c>
      <c r="S178" s="4">
        <f t="shared" si="38"/>
        <v>-0.6856347776128615</v>
      </c>
      <c r="T178" s="4">
        <f t="shared" si="39"/>
        <v>7.413121863408334</v>
      </c>
      <c r="U178">
        <f t="shared" si="40"/>
        <v>1988</v>
      </c>
    </row>
    <row r="179" spans="1:21" ht="12.75">
      <c r="A179">
        <v>198901</v>
      </c>
      <c r="B179" s="2">
        <f>'[1]Stocks'!$A181</f>
        <v>32509</v>
      </c>
      <c r="C179">
        <v>88419</v>
      </c>
      <c r="D179">
        <v>596</v>
      </c>
      <c r="E179">
        <v>95.65</v>
      </c>
      <c r="F179">
        <f t="shared" si="43"/>
        <v>0.5934161073825504</v>
      </c>
      <c r="G179" s="10">
        <f t="shared" si="44"/>
        <v>88.419</v>
      </c>
      <c r="H179" s="5">
        <f t="shared" si="41"/>
        <v>92.44014636696288</v>
      </c>
      <c r="I179" s="7">
        <f t="shared" si="34"/>
        <v>2883.7968503567813</v>
      </c>
      <c r="J179" s="3">
        <f t="shared" si="45"/>
        <v>0.032055013291080556</v>
      </c>
      <c r="K179" s="11">
        <f>'[1]Stocks'!$N181</f>
        <v>3706165.8</v>
      </c>
      <c r="L179">
        <v>891.8</v>
      </c>
      <c r="M179" s="12">
        <f t="shared" si="35"/>
        <v>2814.3657999999996</v>
      </c>
      <c r="N179" s="12">
        <f t="shared" si="36"/>
        <v>2758.3516873662616</v>
      </c>
      <c r="O179" s="4">
        <f t="shared" si="32"/>
        <v>1.0259895949003157</v>
      </c>
      <c r="P179" s="6">
        <f t="shared" si="37"/>
        <v>3721.8401303135133</v>
      </c>
      <c r="Q179" s="4">
        <f t="shared" si="33"/>
        <v>-0.004211446425613441</v>
      </c>
      <c r="R179" s="4">
        <f t="shared" si="42"/>
        <v>-0.03657038902935466</v>
      </c>
      <c r="S179" s="4">
        <f t="shared" si="38"/>
        <v>-0.1638717230895302</v>
      </c>
      <c r="T179" s="4">
        <f t="shared" si="39"/>
        <v>5.701951143463108</v>
      </c>
      <c r="U179">
        <f t="shared" si="40"/>
        <v>1989</v>
      </c>
    </row>
    <row r="180" spans="1:21" ht="12.75">
      <c r="A180">
        <v>198902</v>
      </c>
      <c r="B180" s="2">
        <f>'[1]Stocks'!$A182</f>
        <v>32599</v>
      </c>
      <c r="C180">
        <v>89985</v>
      </c>
      <c r="D180">
        <v>607.1</v>
      </c>
      <c r="E180">
        <v>96.03</v>
      </c>
      <c r="F180">
        <f t="shared" si="43"/>
        <v>0.5928842035908417</v>
      </c>
      <c r="G180" s="10">
        <f t="shared" si="44"/>
        <v>89.985</v>
      </c>
      <c r="H180" s="5">
        <f t="shared" si="41"/>
        <v>93.70509215870041</v>
      </c>
      <c r="I180" s="7">
        <f t="shared" si="34"/>
        <v>2902.5340283356763</v>
      </c>
      <c r="J180" s="3">
        <f t="shared" si="45"/>
        <v>0.03228389098763857</v>
      </c>
      <c r="K180" s="11">
        <f>'[1]Stocks'!$N182</f>
        <v>3909862.38</v>
      </c>
      <c r="L180">
        <v>903.3</v>
      </c>
      <c r="M180" s="12">
        <f t="shared" si="35"/>
        <v>3006.5623800000003</v>
      </c>
      <c r="N180" s="12">
        <f t="shared" si="36"/>
        <v>2787.3034274107504</v>
      </c>
      <c r="O180" s="4">
        <f t="shared" si="32"/>
        <v>1.0282800342910292</v>
      </c>
      <c r="P180" s="6">
        <f t="shared" si="37"/>
        <v>3769.4284639174293</v>
      </c>
      <c r="Q180" s="4">
        <f t="shared" si="33"/>
        <v>0.03725602367225256</v>
      </c>
      <c r="R180" s="4">
        <f t="shared" si="42"/>
        <v>-0.03657038902935466</v>
      </c>
      <c r="S180" s="4">
        <f t="shared" si="38"/>
        <v>1.4623962936850017</v>
      </c>
      <c r="T180" s="4">
        <f t="shared" si="39"/>
        <v>16.0488742884968</v>
      </c>
      <c r="U180">
        <f t="shared" si="40"/>
        <v>1989</v>
      </c>
    </row>
    <row r="181" spans="1:21" ht="12.75">
      <c r="A181">
        <v>198903</v>
      </c>
      <c r="B181" s="2">
        <f>'[1]Stocks'!$A183</f>
        <v>32690</v>
      </c>
      <c r="C181">
        <v>92588</v>
      </c>
      <c r="D181">
        <v>628.1</v>
      </c>
      <c r="E181">
        <v>96.47</v>
      </c>
      <c r="F181">
        <f t="shared" si="43"/>
        <v>0.5896385925807993</v>
      </c>
      <c r="G181" s="10">
        <f t="shared" si="44"/>
        <v>92.588</v>
      </c>
      <c r="H181" s="5">
        <f t="shared" si="41"/>
        <v>95.97595107287239</v>
      </c>
      <c r="I181" s="7">
        <f t="shared" si="34"/>
        <v>2923.0549687987295</v>
      </c>
      <c r="J181" s="3">
        <f t="shared" si="45"/>
        <v>0.03283412460502413</v>
      </c>
      <c r="K181" s="11">
        <f>'[1]Stocks'!$N183</f>
        <v>4185670.35</v>
      </c>
      <c r="L181">
        <v>905.9</v>
      </c>
      <c r="M181" s="12">
        <f t="shared" si="35"/>
        <v>3279.7703500000002</v>
      </c>
      <c r="N181" s="12">
        <f t="shared" si="36"/>
        <v>2819.8711284001347</v>
      </c>
      <c r="O181" s="4">
        <f t="shared" si="32"/>
        <v>1.024699457217488</v>
      </c>
      <c r="P181" s="6">
        <f t="shared" si="37"/>
        <v>3795.420414694883</v>
      </c>
      <c r="Q181" s="4">
        <f t="shared" si="33"/>
        <v>0.10282126685996906</v>
      </c>
      <c r="R181" s="4">
        <f t="shared" si="42"/>
        <v>-0.03657038902935466</v>
      </c>
      <c r="S181" s="4">
        <f t="shared" si="38"/>
        <v>4.0452983860797875</v>
      </c>
      <c r="T181" s="4">
        <f t="shared" si="39"/>
        <v>23.210792867107717</v>
      </c>
      <c r="U181">
        <f t="shared" si="40"/>
        <v>1989</v>
      </c>
    </row>
    <row r="182" spans="1:21" ht="12.75">
      <c r="A182">
        <v>198904</v>
      </c>
      <c r="B182" s="2">
        <f>'[1]Stocks'!$A184</f>
        <v>32782</v>
      </c>
      <c r="C182">
        <v>91198</v>
      </c>
      <c r="D182">
        <v>622.3</v>
      </c>
      <c r="E182">
        <v>96.98</v>
      </c>
      <c r="F182">
        <f t="shared" si="43"/>
        <v>0.5861995821950828</v>
      </c>
      <c r="G182" s="10">
        <f t="shared" si="44"/>
        <v>91.198</v>
      </c>
      <c r="H182" s="5">
        <f t="shared" si="41"/>
        <v>94.03794596824086</v>
      </c>
      <c r="I182" s="7">
        <f t="shared" si="34"/>
        <v>2941.104436585282</v>
      </c>
      <c r="J182" s="3">
        <f t="shared" si="45"/>
        <v>0.031973684714651604</v>
      </c>
      <c r="K182" s="11">
        <f>'[1]Stocks'!$N184</f>
        <v>4285589.359999999</v>
      </c>
      <c r="L182">
        <v>914.7</v>
      </c>
      <c r="M182" s="12">
        <f t="shared" si="35"/>
        <v>3370.889359999999</v>
      </c>
      <c r="N182" s="12">
        <f t="shared" si="36"/>
        <v>2852.283082600407</v>
      </c>
      <c r="O182" s="4">
        <f t="shared" si="32"/>
        <v>1.0301013226188225</v>
      </c>
      <c r="P182" s="6">
        <f t="shared" si="37"/>
        <v>3852.840575869971</v>
      </c>
      <c r="Q182" s="4">
        <f t="shared" si="33"/>
        <v>0.11231941099258025</v>
      </c>
      <c r="R182" s="4">
        <f t="shared" si="42"/>
        <v>-0.03657038902935466</v>
      </c>
      <c r="S182" s="4">
        <f t="shared" si="38"/>
        <v>4.462247722520406</v>
      </c>
      <c r="T182" s="4">
        <f t="shared" si="39"/>
        <v>2.141335644355608</v>
      </c>
      <c r="U182">
        <f t="shared" si="40"/>
        <v>1989</v>
      </c>
    </row>
    <row r="183" spans="1:21" ht="12.75">
      <c r="A183">
        <v>199001</v>
      </c>
      <c r="B183" s="2">
        <f>'[1]Stocks'!$A185</f>
        <v>32874</v>
      </c>
      <c r="C183">
        <v>96106</v>
      </c>
      <c r="D183">
        <v>633.6</v>
      </c>
      <c r="E183">
        <v>97.48</v>
      </c>
      <c r="F183">
        <f t="shared" si="43"/>
        <v>0.606729797979798</v>
      </c>
      <c r="G183" s="10">
        <f t="shared" si="44"/>
        <v>96.106</v>
      </c>
      <c r="H183" s="5">
        <f t="shared" si="41"/>
        <v>98.59048009848172</v>
      </c>
      <c r="I183" s="7">
        <f t="shared" si="34"/>
        <v>2963.2372199606084</v>
      </c>
      <c r="J183" s="3">
        <f t="shared" si="45"/>
        <v>0.033271207392499044</v>
      </c>
      <c r="K183" s="11">
        <f>'[1]Stocks'!$N185</f>
        <v>4183292.83</v>
      </c>
      <c r="L183">
        <v>919.1</v>
      </c>
      <c r="M183" s="12">
        <f t="shared" si="35"/>
        <v>3264.1928300000004</v>
      </c>
      <c r="N183" s="12">
        <f t="shared" si="36"/>
        <v>2888.563642017601</v>
      </c>
      <c r="O183" s="4">
        <f t="shared" si="32"/>
        <v>1.0263303245303703</v>
      </c>
      <c r="P183" s="6">
        <f t="shared" si="37"/>
        <v>3883.720460138553</v>
      </c>
      <c r="Q183" s="4">
        <f t="shared" si="33"/>
        <v>0.07713540995964485</v>
      </c>
      <c r="R183" s="4">
        <f t="shared" si="42"/>
        <v>-0.04083298098300204</v>
      </c>
      <c r="S183" s="4">
        <f t="shared" si="38"/>
        <v>3.073167520121537</v>
      </c>
      <c r="T183" s="4">
        <f t="shared" si="39"/>
        <v>-14.802083028159437</v>
      </c>
      <c r="U183">
        <f t="shared" si="40"/>
        <v>1990</v>
      </c>
    </row>
    <row r="184" spans="1:21" ht="12.75">
      <c r="A184">
        <v>199002</v>
      </c>
      <c r="B184" s="2">
        <f>'[1]Stocks'!$A186</f>
        <v>32964</v>
      </c>
      <c r="C184">
        <v>94386</v>
      </c>
      <c r="D184">
        <v>625.1</v>
      </c>
      <c r="E184">
        <v>97.77</v>
      </c>
      <c r="F184">
        <f t="shared" si="43"/>
        <v>0.6039737641977283</v>
      </c>
      <c r="G184" s="10">
        <f t="shared" si="44"/>
        <v>94.386</v>
      </c>
      <c r="H184" s="5">
        <f t="shared" si="41"/>
        <v>96.53881558760357</v>
      </c>
      <c r="I184" s="7">
        <f t="shared" si="34"/>
        <v>2982.7429693761173</v>
      </c>
      <c r="J184" s="3">
        <f t="shared" si="45"/>
        <v>0.03236578430618044</v>
      </c>
      <c r="K184" s="11">
        <f>'[1]Stocks'!$N186</f>
        <v>4329963.84</v>
      </c>
      <c r="L184">
        <v>926.7</v>
      </c>
      <c r="M184" s="12">
        <f t="shared" si="35"/>
        <v>3403.2638399999996</v>
      </c>
      <c r="N184" s="12">
        <f t="shared" si="36"/>
        <v>2916.22780115903</v>
      </c>
      <c r="O184" s="4">
        <f t="shared" si="32"/>
        <v>1.0265975450587943</v>
      </c>
      <c r="P184" s="6">
        <f t="shared" si="37"/>
        <v>3920.492301502066</v>
      </c>
      <c r="Q184" s="4">
        <f t="shared" si="33"/>
        <v>0.10444390831759898</v>
      </c>
      <c r="R184" s="4">
        <f t="shared" si="42"/>
        <v>-0.04083298098300204</v>
      </c>
      <c r="S184" s="4">
        <f t="shared" si="38"/>
        <v>4.188110243407328</v>
      </c>
      <c r="T184" s="4">
        <f t="shared" si="39"/>
        <v>8.832411180696626</v>
      </c>
      <c r="U184">
        <f t="shared" si="40"/>
        <v>1990</v>
      </c>
    </row>
    <row r="185" spans="1:21" ht="12.75">
      <c r="A185">
        <v>199003</v>
      </c>
      <c r="B185" s="2">
        <f>'[1]Stocks'!$A187</f>
        <v>33055</v>
      </c>
      <c r="C185">
        <v>95874</v>
      </c>
      <c r="D185">
        <v>635.4</v>
      </c>
      <c r="E185">
        <v>98.46</v>
      </c>
      <c r="F185">
        <f t="shared" si="43"/>
        <v>0.6035505193578848</v>
      </c>
      <c r="G185" s="10">
        <f t="shared" si="44"/>
        <v>95.874</v>
      </c>
      <c r="H185" s="5">
        <f t="shared" si="41"/>
        <v>97.37355271176112</v>
      </c>
      <c r="I185" s="7">
        <f t="shared" si="34"/>
        <v>3002.5763795078133</v>
      </c>
      <c r="J185" s="3">
        <f t="shared" si="45"/>
        <v>0.03243000024123374</v>
      </c>
      <c r="K185" s="11">
        <f>'[1]Stocks'!$N187</f>
        <v>3855491.32</v>
      </c>
      <c r="L185">
        <v>948.2</v>
      </c>
      <c r="M185" s="12">
        <f t="shared" si="35"/>
        <v>2907.2913199999994</v>
      </c>
      <c r="N185" s="12">
        <f t="shared" si="36"/>
        <v>2956.3367032633923</v>
      </c>
      <c r="O185" s="4">
        <f t="shared" si="32"/>
        <v>1.0228052457693275</v>
      </c>
      <c r="P185" s="6">
        <f t="shared" si="37"/>
        <v>3971.9566883581974</v>
      </c>
      <c r="Q185" s="4">
        <f t="shared" si="33"/>
        <v>-0.0293219129754253</v>
      </c>
      <c r="R185" s="4">
        <f t="shared" si="42"/>
        <v>-0.04083298098300204</v>
      </c>
      <c r="S185" s="4">
        <f t="shared" si="38"/>
        <v>-1.1828698797298125</v>
      </c>
      <c r="T185" s="4">
        <f t="shared" si="39"/>
        <v>-56.77244840370834</v>
      </c>
      <c r="U185">
        <f t="shared" si="40"/>
        <v>1990</v>
      </c>
    </row>
    <row r="186" spans="1:21" ht="12.75">
      <c r="A186">
        <v>199004</v>
      </c>
      <c r="B186" s="2">
        <f>'[1]Stocks'!$A188</f>
        <v>33147</v>
      </c>
      <c r="C186">
        <v>94432</v>
      </c>
      <c r="D186">
        <v>627.2</v>
      </c>
      <c r="E186">
        <v>99.22</v>
      </c>
      <c r="F186">
        <f t="shared" si="43"/>
        <v>0.6022448979591837</v>
      </c>
      <c r="G186" s="10">
        <f t="shared" si="44"/>
        <v>94.432</v>
      </c>
      <c r="H186" s="5">
        <f t="shared" si="41"/>
        <v>95.1743600080629</v>
      </c>
      <c r="I186" s="7">
        <f t="shared" si="34"/>
        <v>3019.695002576777</v>
      </c>
      <c r="J186" s="3">
        <f t="shared" si="45"/>
        <v>0.03151787181382503</v>
      </c>
      <c r="K186" s="11">
        <f>'[1]Stocks'!$N188</f>
        <v>4181904.46</v>
      </c>
      <c r="L186">
        <v>948.9</v>
      </c>
      <c r="M186" s="12">
        <f t="shared" si="35"/>
        <v>3233.0044599999997</v>
      </c>
      <c r="N186" s="12">
        <f t="shared" si="36"/>
        <v>2996.141381556678</v>
      </c>
      <c r="O186" s="4">
        <f t="shared" si="32"/>
        <v>1.0198612753625262</v>
      </c>
      <c r="P186" s="6">
        <f t="shared" si="37"/>
        <v>4004.548570560835</v>
      </c>
      <c r="Q186" s="4">
        <f t="shared" si="33"/>
        <v>0.044288609893006425</v>
      </c>
      <c r="R186" s="4">
        <f t="shared" si="42"/>
        <v>-0.04083298098300204</v>
      </c>
      <c r="S186" s="4">
        <f t="shared" si="38"/>
        <v>1.7875014053534057</v>
      </c>
      <c r="T186" s="4">
        <f t="shared" si="39"/>
        <v>28.690622315412636</v>
      </c>
      <c r="U186">
        <f t="shared" si="40"/>
        <v>1990</v>
      </c>
    </row>
    <row r="187" spans="1:21" ht="12.75">
      <c r="A187">
        <v>199101</v>
      </c>
      <c r="B187" s="2">
        <f>'[1]Stocks'!$A189</f>
        <v>33239</v>
      </c>
      <c r="C187">
        <v>93588</v>
      </c>
      <c r="D187">
        <v>616.8</v>
      </c>
      <c r="E187">
        <v>100.1</v>
      </c>
      <c r="F187">
        <f t="shared" si="43"/>
        <v>0.6069260700389106</v>
      </c>
      <c r="G187" s="10">
        <f t="shared" si="44"/>
        <v>93.588</v>
      </c>
      <c r="H187" s="5">
        <f t="shared" si="41"/>
        <v>93.49450549450549</v>
      </c>
      <c r="I187" s="7">
        <f t="shared" si="34"/>
        <v>3034.688751066032</v>
      </c>
      <c r="J187" s="3">
        <f t="shared" si="45"/>
        <v>0.03080859790371007</v>
      </c>
      <c r="K187" s="11">
        <f>'[1]Stocks'!$N189</f>
        <v>4630024.8</v>
      </c>
      <c r="L187">
        <v>934.8</v>
      </c>
      <c r="M187" s="12">
        <f t="shared" si="35"/>
        <v>3695.2248</v>
      </c>
      <c r="N187" s="12">
        <f t="shared" si="36"/>
        <v>3037.723439817098</v>
      </c>
      <c r="O187" s="4">
        <f t="shared" si="32"/>
        <v>1.018373671771001</v>
      </c>
      <c r="P187" s="6">
        <f t="shared" si="37"/>
        <v>4028.3375732313734</v>
      </c>
      <c r="Q187" s="4">
        <f t="shared" si="33"/>
        <v>0.14936365580851185</v>
      </c>
      <c r="R187" s="4">
        <f t="shared" si="42"/>
        <v>-0.029497587345963812</v>
      </c>
      <c r="S187" s="4">
        <f t="shared" si="38"/>
        <v>6.010861406279988</v>
      </c>
      <c r="T187" s="4">
        <f t="shared" si="39"/>
        <v>35.83391278881457</v>
      </c>
      <c r="U187">
        <f t="shared" si="40"/>
        <v>1991</v>
      </c>
    </row>
    <row r="188" spans="1:21" ht="12.75">
      <c r="A188">
        <v>199102</v>
      </c>
      <c r="B188" s="2">
        <f>'[1]Stocks'!$A190</f>
        <v>33329</v>
      </c>
      <c r="C188">
        <v>92793</v>
      </c>
      <c r="D188">
        <v>611.7</v>
      </c>
      <c r="E188">
        <v>99.96</v>
      </c>
      <c r="F188">
        <f t="shared" si="43"/>
        <v>0.6067876410004904</v>
      </c>
      <c r="G188" s="10">
        <f t="shared" si="44"/>
        <v>92.793</v>
      </c>
      <c r="H188" s="5">
        <f t="shared" si="41"/>
        <v>92.83013205282114</v>
      </c>
      <c r="I188" s="7">
        <f t="shared" si="34"/>
        <v>3048.6283448258414</v>
      </c>
      <c r="J188" s="3">
        <f t="shared" si="45"/>
        <v>0.03044980284670424</v>
      </c>
      <c r="K188" s="11">
        <f>'[1]Stocks'!$N190</f>
        <v>4590837.52</v>
      </c>
      <c r="L188">
        <v>924.4</v>
      </c>
      <c r="M188" s="12">
        <f t="shared" si="35"/>
        <v>3666.437519999999</v>
      </c>
      <c r="N188" s="12">
        <f t="shared" si="36"/>
        <v>3047.408893487911</v>
      </c>
      <c r="O188" s="4">
        <f t="shared" si="32"/>
        <v>1.0171468387947273</v>
      </c>
      <c r="P188" s="6">
        <f t="shared" si="37"/>
        <v>4024.0623225261666</v>
      </c>
      <c r="Q188" s="4">
        <f t="shared" si="33"/>
        <v>0.1408465257362197</v>
      </c>
      <c r="R188" s="4">
        <f t="shared" si="42"/>
        <v>-0.029497587345963812</v>
      </c>
      <c r="S188" s="4">
        <f t="shared" si="38"/>
        <v>5.670019982731428</v>
      </c>
      <c r="T188" s="4">
        <f t="shared" si="39"/>
        <v>-5.302968841005273</v>
      </c>
      <c r="U188">
        <f t="shared" si="40"/>
        <v>1991</v>
      </c>
    </row>
    <row r="189" spans="1:21" ht="12.75">
      <c r="A189">
        <v>199103</v>
      </c>
      <c r="B189" s="2">
        <f>'[1]Stocks'!$A191</f>
        <v>33420</v>
      </c>
      <c r="C189">
        <v>92063</v>
      </c>
      <c r="D189">
        <v>605.9</v>
      </c>
      <c r="E189">
        <v>99.72</v>
      </c>
      <c r="F189">
        <f t="shared" si="43"/>
        <v>0.6077768608681301</v>
      </c>
      <c r="G189" s="10">
        <f t="shared" si="44"/>
        <v>92.063</v>
      </c>
      <c r="H189" s="5">
        <f t="shared" si="41"/>
        <v>92.32150020056159</v>
      </c>
      <c r="I189" s="7">
        <f t="shared" si="34"/>
        <v>3061.6969295192825</v>
      </c>
      <c r="J189" s="3">
        <f t="shared" si="45"/>
        <v>0.030153703101847184</v>
      </c>
      <c r="K189" s="11">
        <f>'[1]Stocks'!$N191</f>
        <v>4761144.05</v>
      </c>
      <c r="L189">
        <v>926.7</v>
      </c>
      <c r="M189" s="12">
        <f t="shared" si="35"/>
        <v>3834.44405</v>
      </c>
      <c r="N189" s="12">
        <f t="shared" si="36"/>
        <v>3053.124178116628</v>
      </c>
      <c r="O189" s="4">
        <f t="shared" si="32"/>
        <v>1.015995047562602</v>
      </c>
      <c r="P189" s="6">
        <f t="shared" si="37"/>
        <v>4028.659044560134</v>
      </c>
      <c r="Q189" s="4">
        <f t="shared" si="33"/>
        <v>0.18181856477254743</v>
      </c>
      <c r="R189" s="4">
        <f t="shared" si="42"/>
        <v>-0.029497587345963812</v>
      </c>
      <c r="S189" s="4">
        <f t="shared" si="38"/>
        <v>7.345417222621999</v>
      </c>
      <c r="T189" s="4">
        <f t="shared" si="39"/>
        <v>11.918006100233567</v>
      </c>
      <c r="U189">
        <f t="shared" si="40"/>
        <v>1991</v>
      </c>
    </row>
    <row r="190" spans="1:21" ht="12.75">
      <c r="A190">
        <v>199104</v>
      </c>
      <c r="B190" s="2">
        <f>'[1]Stocks'!$A192</f>
        <v>33512</v>
      </c>
      <c r="C190">
        <v>91303</v>
      </c>
      <c r="D190">
        <v>601.1</v>
      </c>
      <c r="E190">
        <v>99.42</v>
      </c>
      <c r="F190">
        <f t="shared" si="43"/>
        <v>0.6075727832307436</v>
      </c>
      <c r="G190" s="10">
        <f t="shared" si="44"/>
        <v>91.303</v>
      </c>
      <c r="H190" s="5">
        <f t="shared" si="41"/>
        <v>91.8356467511567</v>
      </c>
      <c r="I190" s="7">
        <f t="shared" si="34"/>
        <v>3073.9399265217658</v>
      </c>
      <c r="J190" s="3">
        <f t="shared" si="45"/>
        <v>0.029875550253537605</v>
      </c>
      <c r="K190" s="11">
        <f>'[1]Stocks'!$N192</f>
        <v>5246288.62</v>
      </c>
      <c r="L190">
        <v>934</v>
      </c>
      <c r="M190" s="12">
        <f t="shared" si="35"/>
        <v>4312.28862</v>
      </c>
      <c r="N190" s="12">
        <f t="shared" si="36"/>
        <v>3056.1110749479394</v>
      </c>
      <c r="O190" s="4">
        <f t="shared" si="32"/>
        <v>1.0176322930846666</v>
      </c>
      <c r="P190" s="6">
        <f t="shared" si="37"/>
        <v>4043.997321120717</v>
      </c>
      <c r="Q190" s="4">
        <f t="shared" si="33"/>
        <v>0.29730269419320265</v>
      </c>
      <c r="R190" s="4">
        <f t="shared" si="42"/>
        <v>-0.029497587345963812</v>
      </c>
      <c r="S190" s="4">
        <f t="shared" si="38"/>
        <v>12.09305269442047</v>
      </c>
      <c r="T190" s="4">
        <f t="shared" si="39"/>
        <v>33.50529520833547</v>
      </c>
      <c r="U190">
        <f t="shared" si="40"/>
        <v>1991</v>
      </c>
    </row>
    <row r="191" spans="1:21" ht="12.75">
      <c r="A191">
        <v>199201</v>
      </c>
      <c r="B191" s="2">
        <f>'[1]Stocks'!$A193</f>
        <v>33604</v>
      </c>
      <c r="C191">
        <v>92919</v>
      </c>
      <c r="D191">
        <v>600.1</v>
      </c>
      <c r="E191">
        <v>99.42</v>
      </c>
      <c r="F191">
        <f t="shared" si="43"/>
        <v>0.6193567738710215</v>
      </c>
      <c r="G191" s="10">
        <f t="shared" si="44"/>
        <v>92.919</v>
      </c>
      <c r="H191" s="5">
        <f t="shared" si="41"/>
        <v>93.46107423053711</v>
      </c>
      <c r="I191" s="7">
        <f t="shared" si="34"/>
        <v>3087.4900789490384</v>
      </c>
      <c r="J191" s="3">
        <f t="shared" si="45"/>
        <v>0.030270890542375653</v>
      </c>
      <c r="K191" s="11">
        <f>'[1]Stocks'!$N193</f>
        <v>5172031.8100000005</v>
      </c>
      <c r="L191">
        <v>930.9</v>
      </c>
      <c r="M191" s="12">
        <f t="shared" si="35"/>
        <v>4241.131810000001</v>
      </c>
      <c r="N191" s="12">
        <f t="shared" si="36"/>
        <v>3069.582636491134</v>
      </c>
      <c r="O191" s="4">
        <f t="shared" si="32"/>
        <v>1.0202925651068808</v>
      </c>
      <c r="P191" s="6">
        <f t="shared" si="37"/>
        <v>4062.772341993081</v>
      </c>
      <c r="Q191" s="4">
        <f t="shared" si="33"/>
        <v>0.27303018102726084</v>
      </c>
      <c r="R191" s="4">
        <f t="shared" si="42"/>
        <v>-0.028981577008023444</v>
      </c>
      <c r="S191" s="4">
        <f t="shared" si="38"/>
        <v>11.157307061023126</v>
      </c>
      <c r="T191" s="4">
        <f t="shared" si="39"/>
        <v>-11.34122216328016</v>
      </c>
      <c r="U191">
        <f t="shared" si="40"/>
        <v>1992</v>
      </c>
    </row>
    <row r="192" spans="1:21" ht="12.75">
      <c r="A192">
        <v>199202</v>
      </c>
      <c r="B192" s="2">
        <f>'[1]Stocks'!$A194</f>
        <v>33695</v>
      </c>
      <c r="C192">
        <v>95207</v>
      </c>
      <c r="D192">
        <v>621.5</v>
      </c>
      <c r="E192">
        <v>99.25</v>
      </c>
      <c r="F192">
        <f t="shared" si="43"/>
        <v>0.612756234915527</v>
      </c>
      <c r="G192" s="10">
        <f t="shared" si="44"/>
        <v>95.207</v>
      </c>
      <c r="H192" s="5">
        <f t="shared" si="41"/>
        <v>95.9264483627204</v>
      </c>
      <c r="I192" s="7">
        <f t="shared" si="34"/>
        <v>3103.153352310019</v>
      </c>
      <c r="J192" s="3">
        <f t="shared" si="45"/>
        <v>0.030912571011455742</v>
      </c>
      <c r="K192" s="11">
        <f>'[1]Stocks'!$N194</f>
        <v>5230338.27</v>
      </c>
      <c r="L192">
        <v>939.4</v>
      </c>
      <c r="M192" s="12">
        <f t="shared" si="35"/>
        <v>4290.93827</v>
      </c>
      <c r="N192" s="12">
        <f t="shared" si="36"/>
        <v>3079.8797021676937</v>
      </c>
      <c r="O192" s="4">
        <f t="shared" si="32"/>
        <v>1.0207362837008604</v>
      </c>
      <c r="P192" s="6">
        <f t="shared" si="37"/>
        <v>4083.1449614363646</v>
      </c>
      <c r="Q192" s="4">
        <f t="shared" si="33"/>
        <v>0.28095826119288114</v>
      </c>
      <c r="R192" s="4">
        <f t="shared" si="42"/>
        <v>-0.028981577008023444</v>
      </c>
      <c r="S192" s="4">
        <f t="shared" si="38"/>
        <v>11.558622756308662</v>
      </c>
      <c r="T192" s="4">
        <f t="shared" si="39"/>
        <v>-0.7301672559533908</v>
      </c>
      <c r="U192">
        <f t="shared" si="40"/>
        <v>1992</v>
      </c>
    </row>
    <row r="193" spans="1:21" ht="12.75">
      <c r="A193">
        <v>199203</v>
      </c>
      <c r="B193" s="2">
        <f>'[1]Stocks'!$A195</f>
        <v>33786</v>
      </c>
      <c r="C193">
        <v>96051</v>
      </c>
      <c r="D193">
        <v>633</v>
      </c>
      <c r="E193">
        <v>99.27</v>
      </c>
      <c r="F193">
        <f t="shared" si="43"/>
        <v>0.606957345971564</v>
      </c>
      <c r="G193" s="10">
        <f t="shared" si="44"/>
        <v>96.051</v>
      </c>
      <c r="H193" s="5">
        <f t="shared" si="41"/>
        <v>96.75732849803566</v>
      </c>
      <c r="I193" s="7">
        <f t="shared" si="34"/>
        <v>3119.240319380213</v>
      </c>
      <c r="J193" s="3">
        <f t="shared" si="45"/>
        <v>0.03101951712308629</v>
      </c>
      <c r="K193" s="11">
        <f>'[1]Stocks'!$N195</f>
        <v>5359341.99</v>
      </c>
      <c r="L193">
        <v>945.6</v>
      </c>
      <c r="M193" s="12">
        <f t="shared" si="35"/>
        <v>4413.7419899999995</v>
      </c>
      <c r="N193" s="12">
        <f t="shared" si="36"/>
        <v>3096.469865048737</v>
      </c>
      <c r="O193" s="4">
        <f t="shared" si="32"/>
        <v>1.0221640398279561</v>
      </c>
      <c r="P193" s="6">
        <f t="shared" si="37"/>
        <v>4110.700146463743</v>
      </c>
      <c r="Q193" s="4">
        <f t="shared" si="33"/>
        <v>0.30375405625496876</v>
      </c>
      <c r="R193" s="4">
        <f t="shared" si="42"/>
        <v>-0.028981577008023444</v>
      </c>
      <c r="S193" s="4">
        <f t="shared" si="38"/>
        <v>12.578239584328163</v>
      </c>
      <c r="T193" s="4">
        <f t="shared" si="39"/>
        <v>3.73574529791306</v>
      </c>
      <c r="U193">
        <f t="shared" si="40"/>
        <v>1992</v>
      </c>
    </row>
    <row r="194" spans="1:21" ht="12.75">
      <c r="A194">
        <v>199204</v>
      </c>
      <c r="B194" s="2">
        <f>'[1]Stocks'!$A196</f>
        <v>33878</v>
      </c>
      <c r="C194">
        <v>97605</v>
      </c>
      <c r="D194">
        <v>649.9</v>
      </c>
      <c r="E194">
        <v>99.22</v>
      </c>
      <c r="F194">
        <f t="shared" si="43"/>
        <v>0.6007385751654101</v>
      </c>
      <c r="G194" s="10">
        <f t="shared" si="44"/>
        <v>97.605</v>
      </c>
      <c r="H194" s="5">
        <f t="shared" si="41"/>
        <v>98.37230397097359</v>
      </c>
      <c r="I194" s="7">
        <f t="shared" si="34"/>
        <v>3136.52406104814</v>
      </c>
      <c r="J194" s="3">
        <f t="shared" si="45"/>
        <v>0.03136347818677351</v>
      </c>
      <c r="K194" s="11">
        <f>'[1]Stocks'!$N196</f>
        <v>5746364.859999999</v>
      </c>
      <c r="L194">
        <v>949.5</v>
      </c>
      <c r="M194" s="12">
        <f t="shared" si="35"/>
        <v>4796.86486</v>
      </c>
      <c r="N194" s="12">
        <f t="shared" si="36"/>
        <v>3112.059173371965</v>
      </c>
      <c r="O194" s="4">
        <f t="shared" si="32"/>
        <v>1.0244727185310119</v>
      </c>
      <c r="P194" s="6">
        <f t="shared" si="37"/>
        <v>4137.719721573751</v>
      </c>
      <c r="Q194" s="4">
        <f t="shared" si="33"/>
        <v>0.3887757621761807</v>
      </c>
      <c r="R194" s="4">
        <f t="shared" si="42"/>
        <v>-0.028981577008023444</v>
      </c>
      <c r="S194" s="4">
        <f t="shared" si="38"/>
        <v>16.21291209863182</v>
      </c>
      <c r="T194" s="4">
        <f t="shared" si="39"/>
        <v>21.229586264596907</v>
      </c>
      <c r="U194">
        <f t="shared" si="40"/>
        <v>1992</v>
      </c>
    </row>
    <row r="195" spans="1:21" ht="12.75">
      <c r="A195">
        <v>199301</v>
      </c>
      <c r="B195" s="2">
        <f>'[1]Stocks'!$A197</f>
        <v>33970</v>
      </c>
      <c r="C195">
        <v>100355</v>
      </c>
      <c r="D195">
        <v>659.3</v>
      </c>
      <c r="E195">
        <v>99.63</v>
      </c>
      <c r="F195">
        <f t="shared" si="43"/>
        <v>0.6088578795692402</v>
      </c>
      <c r="G195" s="10">
        <f t="shared" si="44"/>
        <v>100.355</v>
      </c>
      <c r="H195" s="5">
        <f t="shared" si="41"/>
        <v>100.72769246210981</v>
      </c>
      <c r="I195" s="7">
        <f t="shared" si="34"/>
        <v>3155.7138786760843</v>
      </c>
      <c r="J195" s="3">
        <f t="shared" si="45"/>
        <v>0.031919146137661905</v>
      </c>
      <c r="K195" s="11">
        <f>'[1]Stocks'!$N197</f>
        <v>5870287.01</v>
      </c>
      <c r="L195">
        <v>962.1</v>
      </c>
      <c r="M195" s="12">
        <f t="shared" si="35"/>
        <v>4908.18701</v>
      </c>
      <c r="N195" s="12">
        <f t="shared" si="36"/>
        <v>3144.037737324983</v>
      </c>
      <c r="O195" s="4">
        <f t="shared" si="32"/>
        <v>1.0275286643780035</v>
      </c>
      <c r="P195" s="6">
        <f t="shared" si="37"/>
        <v>4192.68889698758</v>
      </c>
      <c r="Q195" s="4">
        <f t="shared" si="33"/>
        <v>0.40012463462713943</v>
      </c>
      <c r="R195" s="4">
        <f t="shared" si="42"/>
        <v>-0.020472078220664866</v>
      </c>
      <c r="S195" s="4">
        <f t="shared" si="38"/>
        <v>16.83828277639687</v>
      </c>
      <c r="T195" s="4">
        <f t="shared" si="39"/>
        <v>-0.6624156024030996</v>
      </c>
      <c r="U195">
        <f t="shared" si="40"/>
        <v>1993</v>
      </c>
    </row>
    <row r="196" spans="1:21" ht="12.75">
      <c r="A196">
        <v>199302</v>
      </c>
      <c r="B196" s="2">
        <f>'[1]Stocks'!$A198</f>
        <v>34060</v>
      </c>
      <c r="C196">
        <v>103537</v>
      </c>
      <c r="D196">
        <v>675.2</v>
      </c>
      <c r="E196">
        <v>99.79</v>
      </c>
      <c r="F196">
        <f t="shared" si="43"/>
        <v>0.6133708530805687</v>
      </c>
      <c r="G196" s="10">
        <f t="shared" si="44"/>
        <v>103.537</v>
      </c>
      <c r="H196" s="5">
        <f t="shared" si="41"/>
        <v>103.75488525904399</v>
      </c>
      <c r="I196" s="7">
        <f t="shared" si="34"/>
        <v>3177.4320257358545</v>
      </c>
      <c r="J196" s="3">
        <f t="shared" si="45"/>
        <v>0.03265369154042426</v>
      </c>
      <c r="K196" s="11">
        <f>'[1]Stocks'!$N198</f>
        <v>5931259.16</v>
      </c>
      <c r="L196">
        <v>972.1</v>
      </c>
      <c r="M196" s="12">
        <f t="shared" si="35"/>
        <v>4959.15916</v>
      </c>
      <c r="N196" s="12">
        <f t="shared" si="36"/>
        <v>3170.7594184818095</v>
      </c>
      <c r="O196" s="4">
        <f t="shared" si="32"/>
        <v>1.0282003516258174</v>
      </c>
      <c r="P196" s="6">
        <f t="shared" si="37"/>
        <v>4232.275949003869</v>
      </c>
      <c r="Q196" s="4">
        <f t="shared" si="33"/>
        <v>0.40143488550079387</v>
      </c>
      <c r="R196" s="4">
        <f t="shared" si="42"/>
        <v>-0.020472078220664866</v>
      </c>
      <c r="S196" s="4">
        <f t="shared" si="38"/>
        <v>17.02558584022579</v>
      </c>
      <c r="T196" s="4">
        <f t="shared" si="39"/>
        <v>-3.792417150104132</v>
      </c>
      <c r="U196">
        <f t="shared" si="40"/>
        <v>1993</v>
      </c>
    </row>
    <row r="197" spans="1:21" ht="12.75">
      <c r="A197">
        <v>199303</v>
      </c>
      <c r="B197" s="2">
        <f>'[1]Stocks'!$A199</f>
        <v>34151</v>
      </c>
      <c r="C197">
        <v>104845</v>
      </c>
      <c r="D197">
        <v>683.2</v>
      </c>
      <c r="E197">
        <v>99.85</v>
      </c>
      <c r="F197">
        <f t="shared" si="43"/>
        <v>0.6138466042154567</v>
      </c>
      <c r="G197" s="10">
        <f t="shared" si="44"/>
        <v>104.845</v>
      </c>
      <c r="H197" s="5">
        <f t="shared" si="41"/>
        <v>105.00250375563346</v>
      </c>
      <c r="I197" s="7">
        <f t="shared" si="34"/>
        <v>3199.8332008340753</v>
      </c>
      <c r="J197" s="3">
        <f t="shared" si="45"/>
        <v>0.03281499289658701</v>
      </c>
      <c r="K197" s="11">
        <f>'[1]Stocks'!$N199</f>
        <v>6032774.42</v>
      </c>
      <c r="L197">
        <v>976.2</v>
      </c>
      <c r="M197" s="12">
        <f t="shared" si="35"/>
        <v>5056.57442</v>
      </c>
      <c r="N197" s="12">
        <f t="shared" si="36"/>
        <v>3195.0334510328244</v>
      </c>
      <c r="O197" s="4">
        <f t="shared" si="32"/>
        <v>1.0324889795006191</v>
      </c>
      <c r="P197" s="6">
        <f t="shared" si="37"/>
        <v>4275.036827327222</v>
      </c>
      <c r="Q197" s="4">
        <f t="shared" si="33"/>
        <v>0.4111631463469112</v>
      </c>
      <c r="R197" s="4">
        <f t="shared" si="42"/>
        <v>-0.020472078220664866</v>
      </c>
      <c r="S197" s="4">
        <f t="shared" si="38"/>
        <v>17.603781599126464</v>
      </c>
      <c r="T197" s="4">
        <f t="shared" si="39"/>
        <v>-1.1982310568018972</v>
      </c>
      <c r="U197">
        <f t="shared" si="40"/>
        <v>1993</v>
      </c>
    </row>
    <row r="198" spans="1:21" ht="12.75">
      <c r="A198">
        <v>199304</v>
      </c>
      <c r="B198" s="2">
        <f>'[1]Stocks'!$A200</f>
        <v>34243</v>
      </c>
      <c r="C198">
        <v>109108</v>
      </c>
      <c r="D198">
        <v>711.4</v>
      </c>
      <c r="E198">
        <v>99.94</v>
      </c>
      <c r="F198">
        <f t="shared" si="43"/>
        <v>0.6134832724205792</v>
      </c>
      <c r="G198" s="10">
        <f t="shared" si="44"/>
        <v>109.108</v>
      </c>
      <c r="H198" s="5">
        <f t="shared" si="41"/>
        <v>109.1735041024615</v>
      </c>
      <c r="I198" s="7">
        <f t="shared" si="34"/>
        <v>3225.8230296509</v>
      </c>
      <c r="J198" s="3">
        <f t="shared" si="45"/>
        <v>0.03384361234294874</v>
      </c>
      <c r="K198" s="11">
        <f>'[1]Stocks'!$N200</f>
        <v>6243172.27</v>
      </c>
      <c r="L198">
        <v>983.7</v>
      </c>
      <c r="M198" s="12">
        <f t="shared" si="35"/>
        <v>5259.472269999999</v>
      </c>
      <c r="N198" s="12">
        <f t="shared" si="36"/>
        <v>3223.8875358331093</v>
      </c>
      <c r="O198" s="4">
        <f t="shared" si="32"/>
        <v>1.0337787230381261</v>
      </c>
      <c r="P198" s="6">
        <f t="shared" si="37"/>
        <v>4316.486340012083</v>
      </c>
      <c r="Q198" s="4">
        <f t="shared" si="33"/>
        <v>0.4463551551474443</v>
      </c>
      <c r="R198" s="4">
        <f t="shared" si="42"/>
        <v>-0.020472078220664866</v>
      </c>
      <c r="S198" s="4">
        <f t="shared" si="38"/>
        <v>19.278426355692584</v>
      </c>
      <c r="T198" s="4">
        <f t="shared" si="39"/>
        <v>5.696751871365522</v>
      </c>
      <c r="U198">
        <f t="shared" si="40"/>
        <v>1993</v>
      </c>
    </row>
    <row r="199" spans="1:21" ht="12.75">
      <c r="A199">
        <v>199401</v>
      </c>
      <c r="B199" s="2">
        <f>'[1]Stocks'!$A201</f>
        <v>34335</v>
      </c>
      <c r="C199">
        <v>111367</v>
      </c>
      <c r="D199">
        <v>721.7</v>
      </c>
      <c r="E199">
        <v>100.24</v>
      </c>
      <c r="F199">
        <f t="shared" si="43"/>
        <v>0.6172481640570874</v>
      </c>
      <c r="G199" s="10">
        <f t="shared" si="44"/>
        <v>111.367</v>
      </c>
      <c r="H199" s="5">
        <f t="shared" si="41"/>
        <v>111.10035913806865</v>
      </c>
      <c r="I199" s="7">
        <f t="shared" si="34"/>
        <v>3253.0640753230464</v>
      </c>
      <c r="J199" s="3">
        <f t="shared" si="45"/>
        <v>0.034152527145360885</v>
      </c>
      <c r="K199" s="11">
        <f>'[1]Stocks'!$N201</f>
        <v>5970270.02</v>
      </c>
      <c r="L199">
        <v>992.7</v>
      </c>
      <c r="M199" s="12">
        <f t="shared" si="35"/>
        <v>4977.57002</v>
      </c>
      <c r="N199" s="12">
        <f t="shared" si="36"/>
        <v>3260.8714291038214</v>
      </c>
      <c r="O199" s="4">
        <f aca="true" t="shared" si="46" ref="O199:O222">O$3*(I200/I199-1)+1</f>
        <v>1.036007088962804</v>
      </c>
      <c r="P199" s="6">
        <f t="shared" si="37"/>
        <v>4370.985916747828</v>
      </c>
      <c r="Q199" s="4">
        <f aca="true" t="shared" si="47" ref="Q199:Q221">0.001*K199/(L199+O199*N199)-1</f>
        <v>0.3658863546378335</v>
      </c>
      <c r="R199" s="4">
        <f t="shared" si="42"/>
        <v>-0.013279668728677321</v>
      </c>
      <c r="S199" s="4">
        <f t="shared" si="38"/>
        <v>15.954550112252315</v>
      </c>
      <c r="T199" s="4">
        <f t="shared" si="39"/>
        <v>-28.096258315738627</v>
      </c>
      <c r="U199">
        <f t="shared" si="40"/>
        <v>1994</v>
      </c>
    </row>
    <row r="200" spans="1:21" ht="12.75">
      <c r="A200">
        <v>199402</v>
      </c>
      <c r="B200" s="2">
        <f>'[1]Stocks'!$A202</f>
        <v>34425</v>
      </c>
      <c r="C200">
        <v>114477</v>
      </c>
      <c r="D200">
        <v>738.2</v>
      </c>
      <c r="E200">
        <v>100.55</v>
      </c>
      <c r="F200">
        <f t="shared" si="43"/>
        <v>0.6203034408019507</v>
      </c>
      <c r="G200" s="10">
        <f t="shared" si="44"/>
        <v>114.477</v>
      </c>
      <c r="H200" s="5">
        <f t="shared" si="41"/>
        <v>113.85082048731975</v>
      </c>
      <c r="I200" s="7">
        <f aca="true" t="shared" si="48" ref="I200:I222">(1-$E$2)*I199+H200</f>
        <v>3282.3474172135107</v>
      </c>
      <c r="J200" s="3">
        <f t="shared" si="45"/>
        <v>0.034685792213906275</v>
      </c>
      <c r="K200" s="11">
        <f>'[1]Stocks'!$N202</f>
        <v>5822885.68</v>
      </c>
      <c r="L200">
        <v>1015</v>
      </c>
      <c r="M200" s="12">
        <f aca="true" t="shared" si="49" ref="M200:M222">K200/1000-L200</f>
        <v>4807.885679999999</v>
      </c>
      <c r="N200" s="12">
        <f aca="true" t="shared" si="50" ref="N200:N222">I200*E200/100</f>
        <v>3300.400328008185</v>
      </c>
      <c r="O200" s="4">
        <f t="shared" si="46"/>
        <v>1.03762594269684</v>
      </c>
      <c r="P200" s="6">
        <f aca="true" t="shared" si="51" ref="P200:P221">L200+O200*N200</f>
        <v>4439.581001626453</v>
      </c>
      <c r="Q200" s="4">
        <f t="shared" si="47"/>
        <v>0.31158451166152146</v>
      </c>
      <c r="R200" s="4">
        <f t="shared" si="42"/>
        <v>-0.013279668728677321</v>
      </c>
      <c r="S200" s="4">
        <f aca="true" t="shared" si="52" ref="S200:S221">(0.001*K200-P200)/E200</f>
        <v>13.757381187205832</v>
      </c>
      <c r="T200" s="4">
        <f t="shared" si="39"/>
        <v>-20.09032461276533</v>
      </c>
      <c r="U200">
        <f t="shared" si="40"/>
        <v>1994</v>
      </c>
    </row>
    <row r="201" spans="1:21" ht="12.75">
      <c r="A201">
        <v>199403</v>
      </c>
      <c r="B201" s="2">
        <f>'[1]Stocks'!$A203</f>
        <v>34516</v>
      </c>
      <c r="C201">
        <v>117064</v>
      </c>
      <c r="D201">
        <v>752.7</v>
      </c>
      <c r="E201">
        <v>100.74</v>
      </c>
      <c r="F201">
        <f t="shared" si="43"/>
        <v>0.6221017669722333</v>
      </c>
      <c r="G201" s="10">
        <f t="shared" si="44"/>
        <v>117.064</v>
      </c>
      <c r="H201" s="5">
        <f t="shared" si="41"/>
        <v>116.20408973595394</v>
      </c>
      <c r="I201" s="7">
        <f t="shared" si="48"/>
        <v>3313.22277117131</v>
      </c>
      <c r="J201" s="3">
        <f t="shared" si="45"/>
        <v>0.035072827202281</v>
      </c>
      <c r="K201" s="11">
        <f>'[1]Stocks'!$N203</f>
        <v>6062626.69</v>
      </c>
      <c r="L201">
        <v>1033.4</v>
      </c>
      <c r="M201" s="12">
        <f t="shared" si="49"/>
        <v>5029.2266899999995</v>
      </c>
      <c r="N201" s="12">
        <f t="shared" si="50"/>
        <v>3337.7406196779775</v>
      </c>
      <c r="O201" s="4">
        <f t="shared" si="46"/>
        <v>1.0407678268671292</v>
      </c>
      <c r="P201" s="6">
        <f t="shared" si="51"/>
        <v>4507.213051388394</v>
      </c>
      <c r="Q201" s="4">
        <f t="shared" si="47"/>
        <v>0.34509432344949387</v>
      </c>
      <c r="R201" s="4">
        <f t="shared" si="42"/>
        <v>-0.013279668728677321</v>
      </c>
      <c r="S201" s="4">
        <f t="shared" si="52"/>
        <v>15.43988126475687</v>
      </c>
      <c r="T201" s="4">
        <f aca="true" t="shared" si="53" ref="T201:T221">400*(S201-$U$2*S200)/(0.001*K201/E201)</f>
        <v>7.105560744511446</v>
      </c>
      <c r="U201">
        <f aca="true" t="shared" si="54" ref="U201:U222">ROUND(A201/100,0)</f>
        <v>1994</v>
      </c>
    </row>
    <row r="202" spans="1:21" ht="12.75">
      <c r="A202">
        <v>199404</v>
      </c>
      <c r="B202" s="2">
        <f>'[1]Stocks'!$A204</f>
        <v>34608</v>
      </c>
      <c r="C202">
        <v>120619</v>
      </c>
      <c r="D202">
        <v>781.8</v>
      </c>
      <c r="E202">
        <v>100.6</v>
      </c>
      <c r="F202">
        <f t="shared" si="43"/>
        <v>0.6171348170887695</v>
      </c>
      <c r="G202" s="10">
        <f t="shared" si="44"/>
        <v>120.619</v>
      </c>
      <c r="H202" s="5">
        <f t="shared" si="41"/>
        <v>119.89960238568588</v>
      </c>
      <c r="I202" s="7">
        <f t="shared" si="48"/>
        <v>3346.9909942481454</v>
      </c>
      <c r="J202" s="3">
        <f t="shared" si="45"/>
        <v>0.03582310277850617</v>
      </c>
      <c r="K202" s="11">
        <f>'[1]Stocks'!$N204</f>
        <v>6010909.34</v>
      </c>
      <c r="L202">
        <v>1060</v>
      </c>
      <c r="M202" s="12">
        <f t="shared" si="49"/>
        <v>4950.90934</v>
      </c>
      <c r="N202" s="12">
        <f t="shared" si="50"/>
        <v>3367.0729402136344</v>
      </c>
      <c r="O202" s="4">
        <f t="shared" si="46"/>
        <v>1.0469930090169504</v>
      </c>
      <c r="P202" s="6">
        <f t="shared" si="51"/>
        <v>4585.301829253824</v>
      </c>
      <c r="Q202" s="4">
        <f t="shared" si="47"/>
        <v>0.3109081067795636</v>
      </c>
      <c r="R202" s="4">
        <f t="shared" si="42"/>
        <v>-0.013279668728677321</v>
      </c>
      <c r="S202" s="4">
        <f t="shared" si="52"/>
        <v>14.17104881457432</v>
      </c>
      <c r="T202" s="4">
        <f t="shared" si="53"/>
        <v>-13.103190292556622</v>
      </c>
      <c r="U202">
        <f t="shared" si="54"/>
        <v>1994</v>
      </c>
    </row>
    <row r="203" spans="1:21" ht="12.75">
      <c r="A203">
        <v>199501</v>
      </c>
      <c r="B203" s="2">
        <f>'[1]Stocks'!$A205</f>
        <v>34700</v>
      </c>
      <c r="C203">
        <v>127278</v>
      </c>
      <c r="D203">
        <v>812.5</v>
      </c>
      <c r="E203">
        <v>100.75</v>
      </c>
      <c r="F203">
        <f t="shared" si="43"/>
        <v>0.6265993846153847</v>
      </c>
      <c r="G203" s="10">
        <f t="shared" si="44"/>
        <v>127.278</v>
      </c>
      <c r="H203" s="5">
        <f t="shared" si="41"/>
        <v>126.33052109181142</v>
      </c>
      <c r="I203" s="7">
        <f t="shared" si="48"/>
        <v>3386.312288741234</v>
      </c>
      <c r="J203" s="3">
        <f t="shared" si="45"/>
        <v>0.037306222911523385</v>
      </c>
      <c r="K203" s="11">
        <f>'[1]Stocks'!$N205</f>
        <v>6351992.43</v>
      </c>
      <c r="L203">
        <v>1092.1</v>
      </c>
      <c r="M203" s="12">
        <f t="shared" si="49"/>
        <v>5259.89243</v>
      </c>
      <c r="N203" s="12">
        <f t="shared" si="50"/>
        <v>3411.7096309067933</v>
      </c>
      <c r="O203" s="4">
        <f t="shared" si="46"/>
        <v>1.0477842353038955</v>
      </c>
      <c r="P203" s="6">
        <f t="shared" si="51"/>
        <v>4666.83556669861</v>
      </c>
      <c r="Q203" s="4">
        <f t="shared" si="47"/>
        <v>0.36109197318333974</v>
      </c>
      <c r="R203" s="4">
        <f t="shared" si="42"/>
        <v>0.0037073090800744733</v>
      </c>
      <c r="S203" s="4">
        <f t="shared" si="52"/>
        <v>16.726122712668886</v>
      </c>
      <c r="T203" s="4">
        <f t="shared" si="53"/>
        <v>12.201525816744818</v>
      </c>
      <c r="U203">
        <f t="shared" si="54"/>
        <v>1995</v>
      </c>
    </row>
    <row r="204" spans="1:21" ht="12.75">
      <c r="A204">
        <v>199502</v>
      </c>
      <c r="B204" s="2">
        <f>'[1]Stocks'!$A206</f>
        <v>34790</v>
      </c>
      <c r="C204">
        <v>129885</v>
      </c>
      <c r="D204">
        <v>820.3</v>
      </c>
      <c r="E204">
        <v>101.09</v>
      </c>
      <c r="F204">
        <f t="shared" si="43"/>
        <v>0.6333536511032549</v>
      </c>
      <c r="G204" s="10">
        <f t="shared" si="44"/>
        <v>129.885</v>
      </c>
      <c r="H204" s="5">
        <f aca="true" t="shared" si="55" ref="H204:H222">100*G204/E204</f>
        <v>128.48451874567218</v>
      </c>
      <c r="I204" s="7">
        <f t="shared" si="48"/>
        <v>3426.7653745456555</v>
      </c>
      <c r="J204" s="3">
        <f t="shared" si="45"/>
        <v>0.03749440206792902</v>
      </c>
      <c r="K204" s="11">
        <f>'[1]Stocks'!$N206</f>
        <v>6820105.46</v>
      </c>
      <c r="L204">
        <v>1112.2</v>
      </c>
      <c r="M204" s="12">
        <f t="shared" si="49"/>
        <v>5707.90546</v>
      </c>
      <c r="N204" s="12">
        <f t="shared" si="50"/>
        <v>3464.1171171282035</v>
      </c>
      <c r="O204" s="4">
        <f t="shared" si="46"/>
        <v>1.0463429196802796</v>
      </c>
      <c r="P204" s="6">
        <f t="shared" si="51"/>
        <v>4736.854418450358</v>
      </c>
      <c r="Q204" s="4">
        <f t="shared" si="47"/>
        <v>0.4397962988761577</v>
      </c>
      <c r="R204" s="4">
        <f aca="true" t="shared" si="56" ref="R204:R221">VLOOKUP(U204,$A$227:$B$281,2)</f>
        <v>0.0037073090800744733</v>
      </c>
      <c r="S204" s="4">
        <f t="shared" si="52"/>
        <v>20.60788447472195</v>
      </c>
      <c r="T204" s="4">
        <f t="shared" si="53"/>
        <v>18.592750720345574</v>
      </c>
      <c r="U204">
        <f t="shared" si="54"/>
        <v>1995</v>
      </c>
    </row>
    <row r="205" spans="1:21" ht="12.75">
      <c r="A205">
        <v>199503</v>
      </c>
      <c r="B205" s="2">
        <f>'[1]Stocks'!$A207</f>
        <v>34881</v>
      </c>
      <c r="C205">
        <v>130124</v>
      </c>
      <c r="D205">
        <v>825.2</v>
      </c>
      <c r="E205">
        <v>101.04</v>
      </c>
      <c r="F205">
        <f t="shared" si="43"/>
        <v>0.6307513330101793</v>
      </c>
      <c r="G205" s="10">
        <f t="shared" si="44"/>
        <v>130.124</v>
      </c>
      <c r="H205" s="5">
        <f t="shared" si="55"/>
        <v>128.78463974663498</v>
      </c>
      <c r="I205" s="7">
        <f t="shared" si="48"/>
        <v>3466.466952674589</v>
      </c>
      <c r="J205" s="3">
        <f t="shared" si="45"/>
        <v>0.03715155560541832</v>
      </c>
      <c r="K205" s="11">
        <f>'[1]Stocks'!$N207</f>
        <v>7239630.9399999995</v>
      </c>
      <c r="L205">
        <v>1119.1</v>
      </c>
      <c r="M205" s="12">
        <f t="shared" si="49"/>
        <v>6120.530939999999</v>
      </c>
      <c r="N205" s="12">
        <f t="shared" si="50"/>
        <v>3502.5182089824048</v>
      </c>
      <c r="O205" s="4">
        <f t="shared" si="46"/>
        <v>1.0484239399267974</v>
      </c>
      <c r="P205" s="6">
        <f t="shared" si="51"/>
        <v>4791.223940326683</v>
      </c>
      <c r="Q205" s="4">
        <f t="shared" si="47"/>
        <v>0.5110191112265932</v>
      </c>
      <c r="R205" s="4">
        <f t="shared" si="56"/>
        <v>0.0037073090800744733</v>
      </c>
      <c r="S205" s="4">
        <f t="shared" si="52"/>
        <v>24.232056608009866</v>
      </c>
      <c r="T205" s="4">
        <f t="shared" si="53"/>
        <v>15.102348133794802</v>
      </c>
      <c r="U205">
        <f t="shared" si="54"/>
        <v>1995</v>
      </c>
    </row>
    <row r="206" spans="1:21" ht="12.75">
      <c r="A206">
        <v>199504</v>
      </c>
      <c r="B206" s="2">
        <f>'[1]Stocks'!$A208</f>
        <v>34973</v>
      </c>
      <c r="C206">
        <v>133150</v>
      </c>
      <c r="D206">
        <v>842.3</v>
      </c>
      <c r="E206">
        <v>100.81</v>
      </c>
      <c r="F206">
        <f t="shared" si="43"/>
        <v>0.6323162768609759</v>
      </c>
      <c r="G206" s="10">
        <f t="shared" si="44"/>
        <v>133.15</v>
      </c>
      <c r="H206" s="5">
        <f t="shared" si="55"/>
        <v>132.0801507786926</v>
      </c>
      <c r="I206" s="7">
        <f t="shared" si="48"/>
        <v>3508.431949543224</v>
      </c>
      <c r="J206" s="3">
        <f t="shared" si="45"/>
        <v>0.03764649070531027</v>
      </c>
      <c r="K206" s="11">
        <f>'[1]Stocks'!$N208</f>
        <v>7606119.0600000005</v>
      </c>
      <c r="L206">
        <v>1126.1</v>
      </c>
      <c r="M206" s="12">
        <f t="shared" si="49"/>
        <v>6480.0190600000005</v>
      </c>
      <c r="N206" s="12">
        <f t="shared" si="50"/>
        <v>3536.850248334524</v>
      </c>
      <c r="O206" s="4">
        <f t="shared" si="46"/>
        <v>1.0536307159470066</v>
      </c>
      <c r="P206" s="6">
        <f t="shared" si="51"/>
        <v>4852.634059350053</v>
      </c>
      <c r="Q206" s="4">
        <f t="shared" si="47"/>
        <v>0.5674206970839961</v>
      </c>
      <c r="R206" s="4">
        <f t="shared" si="56"/>
        <v>0.0037073090800744733</v>
      </c>
      <c r="S206" s="4">
        <f t="shared" si="52"/>
        <v>27.313609767383674</v>
      </c>
      <c r="T206" s="4">
        <f t="shared" si="53"/>
        <v>10.608489455817582</v>
      </c>
      <c r="U206">
        <f t="shared" si="54"/>
        <v>1995</v>
      </c>
    </row>
    <row r="207" spans="1:21" ht="12.75">
      <c r="A207">
        <v>199601</v>
      </c>
      <c r="B207" s="2">
        <f>'[1]Stocks'!$A209</f>
        <v>35065</v>
      </c>
      <c r="C207">
        <v>138799</v>
      </c>
      <c r="D207">
        <v>865.1</v>
      </c>
      <c r="E207">
        <v>100.4</v>
      </c>
      <c r="F207">
        <f t="shared" si="43"/>
        <v>0.6417708935383193</v>
      </c>
      <c r="G207" s="10">
        <f t="shared" si="44"/>
        <v>138.799</v>
      </c>
      <c r="H207" s="5">
        <f t="shared" si="55"/>
        <v>138.246015936255</v>
      </c>
      <c r="I207" s="7">
        <f t="shared" si="48"/>
        <v>3555.471878869563</v>
      </c>
      <c r="J207" s="3">
        <f t="shared" si="45"/>
        <v>0.03888260704798749</v>
      </c>
      <c r="K207" s="11">
        <f>'[1]Stocks'!$N209</f>
        <v>7857805.17</v>
      </c>
      <c r="L207">
        <v>1127.2</v>
      </c>
      <c r="M207" s="12">
        <f t="shared" si="49"/>
        <v>6730.60517</v>
      </c>
      <c r="N207" s="12">
        <f t="shared" si="50"/>
        <v>3569.6937663850417</v>
      </c>
      <c r="O207" s="4">
        <f t="shared" si="46"/>
        <v>1.055924480168322</v>
      </c>
      <c r="P207" s="6">
        <f t="shared" si="51"/>
        <v>4896.527034630225</v>
      </c>
      <c r="Q207" s="4">
        <f t="shared" si="47"/>
        <v>0.6047711192905532</v>
      </c>
      <c r="R207" s="4">
        <f t="shared" si="56"/>
        <v>0.012138322093821456</v>
      </c>
      <c r="S207" s="4">
        <f t="shared" si="52"/>
        <v>29.494802145117276</v>
      </c>
      <c r="T207" s="4">
        <f t="shared" si="53"/>
        <v>4.923059193523547</v>
      </c>
      <c r="U207">
        <f t="shared" si="54"/>
        <v>1996</v>
      </c>
    </row>
    <row r="208" spans="1:21" ht="12.75">
      <c r="A208">
        <v>199602</v>
      </c>
      <c r="B208" s="2">
        <f>'[1]Stocks'!$A210</f>
        <v>35156</v>
      </c>
      <c r="C208">
        <v>142110</v>
      </c>
      <c r="D208">
        <v>885.4</v>
      </c>
      <c r="E208">
        <v>99.98</v>
      </c>
      <c r="F208">
        <f t="shared" si="43"/>
        <v>0.6420149085159251</v>
      </c>
      <c r="G208" s="10">
        <f t="shared" si="44"/>
        <v>142.11</v>
      </c>
      <c r="H208" s="5">
        <f t="shared" si="55"/>
        <v>142.13842768553712</v>
      </c>
      <c r="I208" s="7">
        <f t="shared" si="48"/>
        <v>3605.1813580142802</v>
      </c>
      <c r="J208" s="3">
        <f t="shared" si="45"/>
        <v>0.03942615185490319</v>
      </c>
      <c r="K208" s="11">
        <f>'[1]Stocks'!$N210</f>
        <v>8120398.029999999</v>
      </c>
      <c r="L208">
        <v>1131.5</v>
      </c>
      <c r="M208" s="12">
        <f t="shared" si="49"/>
        <v>6988.898029999999</v>
      </c>
      <c r="N208" s="12">
        <f t="shared" si="50"/>
        <v>3604.4603217426775</v>
      </c>
      <c r="O208" s="4">
        <f t="shared" si="46"/>
        <v>1.0594454428670872</v>
      </c>
      <c r="P208" s="6">
        <f t="shared" si="51"/>
        <v>4950.229061865515</v>
      </c>
      <c r="Q208" s="4">
        <f t="shared" si="47"/>
        <v>0.6404085403958646</v>
      </c>
      <c r="R208" s="4">
        <f t="shared" si="56"/>
        <v>0.012138322093821456</v>
      </c>
      <c r="S208" s="4">
        <f t="shared" si="52"/>
        <v>31.70803128760236</v>
      </c>
      <c r="T208" s="4">
        <f t="shared" si="53"/>
        <v>4.422709887690811</v>
      </c>
      <c r="U208">
        <f t="shared" si="54"/>
        <v>1996</v>
      </c>
    </row>
    <row r="209" spans="1:21" ht="12.75">
      <c r="A209">
        <v>199603</v>
      </c>
      <c r="B209" s="2">
        <f>'[1]Stocks'!$A211</f>
        <v>35247</v>
      </c>
      <c r="C209">
        <v>147196</v>
      </c>
      <c r="D209">
        <v>913.6</v>
      </c>
      <c r="E209">
        <v>99.93</v>
      </c>
      <c r="F209">
        <f t="shared" si="43"/>
        <v>0.6444658493870402</v>
      </c>
      <c r="G209" s="10">
        <f t="shared" si="44"/>
        <v>147.196</v>
      </c>
      <c r="H209" s="5">
        <f t="shared" si="55"/>
        <v>147.2991093765636</v>
      </c>
      <c r="I209" s="7">
        <f t="shared" si="48"/>
        <v>3658.7592586251117</v>
      </c>
      <c r="J209" s="3">
        <f t="shared" si="45"/>
        <v>0.04025930621953947</v>
      </c>
      <c r="K209" s="11">
        <f>'[1]Stocks'!$N211</f>
        <v>8132268.640000001</v>
      </c>
      <c r="L209">
        <v>1139.8</v>
      </c>
      <c r="M209" s="12">
        <f t="shared" si="49"/>
        <v>6992.46864</v>
      </c>
      <c r="N209" s="12">
        <f t="shared" si="50"/>
        <v>3656.1981271440745</v>
      </c>
      <c r="O209" s="4">
        <f t="shared" si="46"/>
        <v>1.0576062202700953</v>
      </c>
      <c r="P209" s="6">
        <f t="shared" si="51"/>
        <v>5006.617881807446</v>
      </c>
      <c r="Q209" s="4">
        <f t="shared" si="47"/>
        <v>0.6243038378363639</v>
      </c>
      <c r="R209" s="4">
        <f t="shared" si="56"/>
        <v>0.012138322093821456</v>
      </c>
      <c r="S209" s="4">
        <f t="shared" si="52"/>
        <v>31.278402463650107</v>
      </c>
      <c r="T209" s="4">
        <f t="shared" si="53"/>
        <v>-9.061300937199958</v>
      </c>
      <c r="U209">
        <f t="shared" si="54"/>
        <v>1996</v>
      </c>
    </row>
    <row r="210" spans="1:21" ht="12.75">
      <c r="A210">
        <v>199604</v>
      </c>
      <c r="B210" s="2">
        <f>'[1]Stocks'!$A212</f>
        <v>35339</v>
      </c>
      <c r="C210">
        <v>147392</v>
      </c>
      <c r="D210">
        <v>933.7</v>
      </c>
      <c r="E210">
        <v>99.72</v>
      </c>
      <c r="F210">
        <f t="shared" si="43"/>
        <v>0.6314319374531434</v>
      </c>
      <c r="G210" s="10">
        <f t="shared" si="44"/>
        <v>147.392</v>
      </c>
      <c r="H210" s="5">
        <f t="shared" si="55"/>
        <v>147.80585639791414</v>
      </c>
      <c r="I210" s="7">
        <f t="shared" si="48"/>
        <v>3711.451081567014</v>
      </c>
      <c r="J210" s="3">
        <f t="shared" si="45"/>
        <v>0.03982427712222707</v>
      </c>
      <c r="K210" s="11">
        <f>'[1]Stocks'!$N212</f>
        <v>8695966.01</v>
      </c>
      <c r="L210">
        <v>1148.1</v>
      </c>
      <c r="M210" s="12">
        <f t="shared" si="49"/>
        <v>7547.86601</v>
      </c>
      <c r="N210" s="12">
        <f t="shared" si="50"/>
        <v>3701.0590185386263</v>
      </c>
      <c r="O210" s="4">
        <f t="shared" si="46"/>
        <v>1.0536837677994573</v>
      </c>
      <c r="P210" s="6">
        <f t="shared" si="51"/>
        <v>5047.845811501941</v>
      </c>
      <c r="Q210" s="4">
        <f t="shared" si="47"/>
        <v>0.7227083264281786</v>
      </c>
      <c r="R210" s="4">
        <f t="shared" si="56"/>
        <v>0.012138322093821456</v>
      </c>
      <c r="S210" s="4">
        <f t="shared" si="52"/>
        <v>36.58363616624608</v>
      </c>
      <c r="T210" s="4">
        <f t="shared" si="53"/>
        <v>17.937313836400552</v>
      </c>
      <c r="U210">
        <f t="shared" si="54"/>
        <v>1996</v>
      </c>
    </row>
    <row r="211" spans="1:21" ht="12.75">
      <c r="A211">
        <v>199701</v>
      </c>
      <c r="B211" s="2">
        <f>'[1]Stocks'!$A213</f>
        <v>35431</v>
      </c>
      <c r="C211">
        <v>145505</v>
      </c>
      <c r="D211">
        <v>952.7</v>
      </c>
      <c r="E211">
        <v>99.46</v>
      </c>
      <c r="F211">
        <f t="shared" si="43"/>
        <v>0.6109163430250866</v>
      </c>
      <c r="G211" s="10">
        <f t="shared" si="44"/>
        <v>145.505</v>
      </c>
      <c r="H211" s="5">
        <f t="shared" si="55"/>
        <v>146.29499296199478</v>
      </c>
      <c r="I211" s="7">
        <f t="shared" si="48"/>
        <v>3761.2622510824863</v>
      </c>
      <c r="J211" s="3">
        <f t="shared" si="45"/>
        <v>0.03889518549787143</v>
      </c>
      <c r="K211" s="11">
        <f>'[1]Stocks'!$N213</f>
        <v>8625149.5</v>
      </c>
      <c r="L211">
        <v>1155.9</v>
      </c>
      <c r="M211" s="12">
        <f t="shared" si="49"/>
        <v>7469.2495</v>
      </c>
      <c r="N211" s="12">
        <f t="shared" si="50"/>
        <v>3740.9514349266406</v>
      </c>
      <c r="O211" s="4">
        <f t="shared" si="46"/>
        <v>1.057323368143444</v>
      </c>
      <c r="P211" s="6">
        <f t="shared" si="51"/>
        <v>5111.295371237686</v>
      </c>
      <c r="Q211" s="4">
        <f t="shared" si="47"/>
        <v>0.6874684152544768</v>
      </c>
      <c r="R211" s="4">
        <f t="shared" si="56"/>
        <v>0.033429847494347124</v>
      </c>
      <c r="S211" s="4">
        <f t="shared" si="52"/>
        <v>35.329319613536235</v>
      </c>
      <c r="T211" s="4">
        <f t="shared" si="53"/>
        <v>-13.31003539870651</v>
      </c>
      <c r="U211">
        <f t="shared" si="54"/>
        <v>1997</v>
      </c>
    </row>
    <row r="212" spans="1:21" ht="12.75">
      <c r="A212">
        <v>199702</v>
      </c>
      <c r="B212" s="2">
        <f>'[1]Stocks'!$A214</f>
        <v>35521</v>
      </c>
      <c r="C212">
        <v>150437</v>
      </c>
      <c r="D212">
        <v>972.7</v>
      </c>
      <c r="E212">
        <v>99.18</v>
      </c>
      <c r="F212">
        <f t="shared" si="43"/>
        <v>0.6186367842089031</v>
      </c>
      <c r="G212" s="10">
        <f t="shared" si="44"/>
        <v>150.437</v>
      </c>
      <c r="H212" s="5">
        <f t="shared" si="55"/>
        <v>151.68078241580963</v>
      </c>
      <c r="I212" s="7">
        <f t="shared" si="48"/>
        <v>3815.164306258196</v>
      </c>
      <c r="J212" s="3">
        <f t="shared" si="45"/>
        <v>0.03975733945901108</v>
      </c>
      <c r="K212" s="11">
        <f>'[1]Stocks'!$N214</f>
        <v>9805590.73</v>
      </c>
      <c r="L212">
        <v>1171.3</v>
      </c>
      <c r="M212" s="12">
        <f t="shared" si="49"/>
        <v>8634.29073</v>
      </c>
      <c r="N212" s="12">
        <f t="shared" si="50"/>
        <v>3783.879958946879</v>
      </c>
      <c r="O212" s="4">
        <f t="shared" si="46"/>
        <v>1.0609884702136183</v>
      </c>
      <c r="P212" s="6">
        <f t="shared" si="51"/>
        <v>5185.953009115018</v>
      </c>
      <c r="Q212" s="4">
        <f t="shared" si="47"/>
        <v>0.8907982221908566</v>
      </c>
      <c r="R212" s="4">
        <f t="shared" si="56"/>
        <v>0.033429847494347124</v>
      </c>
      <c r="S212" s="4">
        <f t="shared" si="52"/>
        <v>46.57831942816073</v>
      </c>
      <c r="T212" s="4">
        <f t="shared" si="53"/>
        <v>39.13814189088163</v>
      </c>
      <c r="U212">
        <f t="shared" si="54"/>
        <v>1997</v>
      </c>
    </row>
    <row r="213" spans="1:21" ht="12.75">
      <c r="A213">
        <v>199703</v>
      </c>
      <c r="B213" s="2">
        <f>'[1]Stocks'!$A215</f>
        <v>35612</v>
      </c>
      <c r="C213">
        <v>155761</v>
      </c>
      <c r="D213">
        <v>1007.7</v>
      </c>
      <c r="E213">
        <v>98.99</v>
      </c>
      <c r="F213">
        <f t="shared" si="43"/>
        <v>0.6182832192120671</v>
      </c>
      <c r="G213" s="10">
        <f t="shared" si="44"/>
        <v>155.761</v>
      </c>
      <c r="H213" s="5">
        <f t="shared" si="55"/>
        <v>157.35023739771697</v>
      </c>
      <c r="I213" s="7">
        <f t="shared" si="48"/>
        <v>3873.3345649212683</v>
      </c>
      <c r="J213" s="3">
        <f t="shared" si="45"/>
        <v>0.04062397264175277</v>
      </c>
      <c r="K213" s="11">
        <f>'[1]Stocks'!$N215</f>
        <v>10594458.95</v>
      </c>
      <c r="L213">
        <v>1185.3</v>
      </c>
      <c r="M213" s="12">
        <f t="shared" si="49"/>
        <v>9409.15895</v>
      </c>
      <c r="N213" s="12">
        <f t="shared" si="50"/>
        <v>3834.213885815563</v>
      </c>
      <c r="O213" s="4">
        <f t="shared" si="46"/>
        <v>1.053120408028179</v>
      </c>
      <c r="P213" s="6">
        <f t="shared" si="51"/>
        <v>5223.1888918973955</v>
      </c>
      <c r="Q213" s="4">
        <f t="shared" si="47"/>
        <v>1.0283507200811606</v>
      </c>
      <c r="R213" s="4">
        <f t="shared" si="56"/>
        <v>0.033429847494347124</v>
      </c>
      <c r="S213" s="4">
        <f t="shared" si="52"/>
        <v>54.260733994369176</v>
      </c>
      <c r="T213" s="4">
        <f t="shared" si="53"/>
        <v>20.949959657993308</v>
      </c>
      <c r="U213">
        <f t="shared" si="54"/>
        <v>1997</v>
      </c>
    </row>
    <row r="214" spans="1:21" ht="12.75">
      <c r="A214">
        <v>199704</v>
      </c>
      <c r="B214" s="2">
        <f>'[1]Stocks'!$A216</f>
        <v>35704</v>
      </c>
      <c r="C214">
        <v>149955</v>
      </c>
      <c r="D214">
        <v>1011.4</v>
      </c>
      <c r="E214">
        <v>98.57</v>
      </c>
      <c r="F214">
        <f t="shared" si="43"/>
        <v>0.5930591259640103</v>
      </c>
      <c r="G214" s="10">
        <f t="shared" si="44"/>
        <v>149.955</v>
      </c>
      <c r="H214" s="5">
        <f t="shared" si="55"/>
        <v>152.13046565892262</v>
      </c>
      <c r="I214" s="7">
        <f t="shared" si="48"/>
        <v>3924.772843050835</v>
      </c>
      <c r="J214" s="3">
        <f t="shared" si="45"/>
        <v>0.03876159761151103</v>
      </c>
      <c r="K214" s="11">
        <f>'[1]Stocks'!$N216</f>
        <v>10752404.83</v>
      </c>
      <c r="L214">
        <v>1200.3</v>
      </c>
      <c r="M214" s="12">
        <f t="shared" si="49"/>
        <v>9552.10483</v>
      </c>
      <c r="N214" s="12">
        <f t="shared" si="50"/>
        <v>3868.648591395208</v>
      </c>
      <c r="O214" s="4">
        <f t="shared" si="46"/>
        <v>1.0628519693884693</v>
      </c>
      <c r="P214" s="6">
        <f t="shared" si="51"/>
        <v>5312.1007742363245</v>
      </c>
      <c r="Q214" s="4">
        <f t="shared" si="47"/>
        <v>1.024134196050861</v>
      </c>
      <c r="R214" s="4">
        <f t="shared" si="56"/>
        <v>0.033429847494347124</v>
      </c>
      <c r="S214" s="4">
        <f t="shared" si="52"/>
        <v>55.19229030905626</v>
      </c>
      <c r="T214" s="4">
        <f t="shared" si="53"/>
        <v>-5.456240468720416</v>
      </c>
      <c r="U214">
        <f t="shared" si="54"/>
        <v>1997</v>
      </c>
    </row>
    <row r="215" spans="1:21" ht="12.75">
      <c r="A215">
        <v>199801</v>
      </c>
      <c r="B215" s="2">
        <f>'[1]Stocks'!$A217</f>
        <v>35796</v>
      </c>
      <c r="C215">
        <v>160278</v>
      </c>
      <c r="D215">
        <v>1065.9</v>
      </c>
      <c r="E215">
        <v>97.91</v>
      </c>
      <c r="F215">
        <f t="shared" si="43"/>
        <v>0.6014748100197016</v>
      </c>
      <c r="G215" s="10">
        <f t="shared" si="44"/>
        <v>160.278</v>
      </c>
      <c r="H215" s="5">
        <f t="shared" si="55"/>
        <v>163.6993156980901</v>
      </c>
      <c r="I215" s="7">
        <f t="shared" si="48"/>
        <v>3986.4427686978665</v>
      </c>
      <c r="J215" s="3">
        <f t="shared" si="45"/>
        <v>0.041064007486444086</v>
      </c>
      <c r="K215" s="11">
        <f>'[1]Stocks'!$N217</f>
        <v>12037374.02</v>
      </c>
      <c r="L215">
        <v>1213.7</v>
      </c>
      <c r="M215" s="12">
        <f t="shared" si="49"/>
        <v>10823.674019999999</v>
      </c>
      <c r="N215" s="12">
        <f t="shared" si="50"/>
        <v>3903.126114832081</v>
      </c>
      <c r="O215" s="4">
        <f t="shared" si="46"/>
        <v>1.06437960694874</v>
      </c>
      <c r="P215" s="6">
        <f t="shared" si="51"/>
        <v>5368.107839976333</v>
      </c>
      <c r="Q215" s="4">
        <f t="shared" si="47"/>
        <v>1.2423867736705287</v>
      </c>
      <c r="R215" s="4">
        <f t="shared" si="56"/>
        <v>0.0010745245317259609</v>
      </c>
      <c r="S215" s="4">
        <f t="shared" si="52"/>
        <v>68.11629230950533</v>
      </c>
      <c r="T215" s="4">
        <f t="shared" si="53"/>
        <v>34.04151392083204</v>
      </c>
      <c r="U215">
        <f t="shared" si="54"/>
        <v>1998</v>
      </c>
    </row>
    <row r="216" spans="1:21" ht="12.75">
      <c r="A216">
        <v>199802</v>
      </c>
      <c r="B216" s="2">
        <f>'[1]Stocks'!$A218</f>
        <v>35886</v>
      </c>
      <c r="C216">
        <v>163381</v>
      </c>
      <c r="D216">
        <v>1090.8</v>
      </c>
      <c r="E216">
        <v>97.37</v>
      </c>
      <c r="F216">
        <f t="shared" si="43"/>
        <v>0.5991235790245691</v>
      </c>
      <c r="G216" s="10">
        <f t="shared" si="44"/>
        <v>163.381</v>
      </c>
      <c r="H216" s="5">
        <f t="shared" si="55"/>
        <v>167.79398171921537</v>
      </c>
      <c r="I216" s="7">
        <f t="shared" si="48"/>
        <v>4050.60417334097</v>
      </c>
      <c r="J216" s="3">
        <f t="shared" si="45"/>
        <v>0.041424433131124136</v>
      </c>
      <c r="K216" s="11">
        <f>'[1]Stocks'!$N218</f>
        <v>12115070.24</v>
      </c>
      <c r="L216">
        <v>1221.8</v>
      </c>
      <c r="M216" s="12">
        <f t="shared" si="49"/>
        <v>10893.270240000002</v>
      </c>
      <c r="N216" s="12">
        <f t="shared" si="50"/>
        <v>3944.0732835821027</v>
      </c>
      <c r="O216" s="4">
        <f t="shared" si="46"/>
        <v>1.0595194433265496</v>
      </c>
      <c r="P216" s="6">
        <f t="shared" si="51"/>
        <v>5400.622329860026</v>
      </c>
      <c r="Q216" s="4">
        <f t="shared" si="47"/>
        <v>1.243272997079579</v>
      </c>
      <c r="R216" s="4">
        <f t="shared" si="56"/>
        <v>0.0010745245317259609</v>
      </c>
      <c r="S216" s="4">
        <f t="shared" si="52"/>
        <v>68.95807651371032</v>
      </c>
      <c r="T216" s="4">
        <f t="shared" si="53"/>
        <v>-7.0584121108683275</v>
      </c>
      <c r="U216">
        <f t="shared" si="54"/>
        <v>1998</v>
      </c>
    </row>
    <row r="217" spans="1:21" ht="12.75">
      <c r="A217">
        <v>199803</v>
      </c>
      <c r="B217" s="2">
        <f>'[1]Stocks'!$A219</f>
        <v>35977</v>
      </c>
      <c r="C217">
        <v>160672</v>
      </c>
      <c r="D217">
        <v>1087.2</v>
      </c>
      <c r="E217">
        <v>97.04</v>
      </c>
      <c r="F217">
        <f t="shared" si="43"/>
        <v>0.5911405445180279</v>
      </c>
      <c r="G217" s="10">
        <f t="shared" si="44"/>
        <v>160.672</v>
      </c>
      <c r="H217" s="5">
        <f t="shared" si="55"/>
        <v>165.57295960428686</v>
      </c>
      <c r="I217" s="7">
        <f t="shared" si="48"/>
        <v>4110.876599724334</v>
      </c>
      <c r="J217" s="3">
        <f t="shared" si="45"/>
        <v>0.040276801209598416</v>
      </c>
      <c r="K217" s="11">
        <f>'[1]Stocks'!$N219</f>
        <v>10870301.61</v>
      </c>
      <c r="L217">
        <v>1234.3</v>
      </c>
      <c r="M217" s="12">
        <f t="shared" si="49"/>
        <v>9636.00161</v>
      </c>
      <c r="N217" s="12">
        <f t="shared" si="50"/>
        <v>3989.1946523724932</v>
      </c>
      <c r="O217" s="4">
        <f t="shared" si="46"/>
        <v>1.0656684437224246</v>
      </c>
      <c r="P217" s="6">
        <f t="shared" si="51"/>
        <v>5485.458856899614</v>
      </c>
      <c r="Q217" s="4">
        <f t="shared" si="47"/>
        <v>0.981657668679317</v>
      </c>
      <c r="R217" s="4">
        <f t="shared" si="56"/>
        <v>0.0010745245317259609</v>
      </c>
      <c r="S217" s="4">
        <f t="shared" si="52"/>
        <v>55.490959945387324</v>
      </c>
      <c r="T217" s="4">
        <f t="shared" si="53"/>
        <v>-59.06870366809691</v>
      </c>
      <c r="U217">
        <f t="shared" si="54"/>
        <v>1998</v>
      </c>
    </row>
    <row r="218" spans="1:21" ht="12.75">
      <c r="A218">
        <v>199804</v>
      </c>
      <c r="B218" s="2">
        <f>'[1]Stocks'!$A220</f>
        <v>36069</v>
      </c>
      <c r="C218">
        <v>168428</v>
      </c>
      <c r="D218">
        <v>1121.4</v>
      </c>
      <c r="E218">
        <v>96.6</v>
      </c>
      <c r="F218">
        <f t="shared" si="43"/>
        <v>0.6007775994292848</v>
      </c>
      <c r="G218" s="10">
        <f t="shared" si="44"/>
        <v>168.428</v>
      </c>
      <c r="H218" s="5">
        <f t="shared" si="55"/>
        <v>174.35610766045548</v>
      </c>
      <c r="I218" s="7">
        <f t="shared" si="48"/>
        <v>4178.365316884041</v>
      </c>
      <c r="J218" s="3">
        <f t="shared" si="45"/>
        <v>0.041728306272290995</v>
      </c>
      <c r="K218" s="11">
        <f>'[1]Stocks'!$N220</f>
        <v>12689529.780000001</v>
      </c>
      <c r="L218">
        <v>1242.1</v>
      </c>
      <c r="M218" s="12">
        <f t="shared" si="49"/>
        <v>11447.42978</v>
      </c>
      <c r="N218" s="12">
        <f t="shared" si="50"/>
        <v>4036.3008961099836</v>
      </c>
      <c r="O218" s="4">
        <f t="shared" si="46"/>
        <v>1.0660514621030464</v>
      </c>
      <c r="P218" s="6">
        <f t="shared" si="51"/>
        <v>5545.004471785884</v>
      </c>
      <c r="Q218" s="4">
        <f t="shared" si="47"/>
        <v>1.2884615953994127</v>
      </c>
      <c r="R218" s="4">
        <f t="shared" si="56"/>
        <v>0.0010745245317259609</v>
      </c>
      <c r="S218" s="4">
        <f t="shared" si="52"/>
        <v>73.95988931898673</v>
      </c>
      <c r="T218" s="4">
        <f t="shared" si="53"/>
        <v>48.703872979372754</v>
      </c>
      <c r="U218">
        <f t="shared" si="54"/>
        <v>1998</v>
      </c>
    </row>
    <row r="219" spans="1:21" ht="12.75">
      <c r="A219">
        <v>199901</v>
      </c>
      <c r="B219" s="2">
        <f>'[1]Stocks'!$A221</f>
        <v>36161</v>
      </c>
      <c r="D219">
        <v>1139.9</v>
      </c>
      <c r="E219">
        <v>96.39</v>
      </c>
      <c r="G219" s="10">
        <f>0.001*D219*$C$218/$D$218</f>
        <v>171.20659639736044</v>
      </c>
      <c r="H219" s="5">
        <f t="shared" si="55"/>
        <v>177.6186289006748</v>
      </c>
      <c r="I219" s="7">
        <f t="shared" si="48"/>
        <v>4247.362101479253</v>
      </c>
      <c r="K219" s="11">
        <f>'[1]Stocks'!$N221</f>
        <v>13005344.05</v>
      </c>
      <c r="L219">
        <v>1246.4</v>
      </c>
      <c r="M219" s="12">
        <f t="shared" si="49"/>
        <v>11758.944050000002</v>
      </c>
      <c r="N219" s="12">
        <f t="shared" si="50"/>
        <v>4094.032329615852</v>
      </c>
      <c r="O219" s="4">
        <f t="shared" si="46"/>
        <v>1.066164000049949</v>
      </c>
      <c r="P219" s="6">
        <f t="shared" si="51"/>
        <v>5611.309884877048</v>
      </c>
      <c r="Q219" s="4">
        <f t="shared" si="47"/>
        <v>1.3177019834620962</v>
      </c>
      <c r="R219" s="4">
        <f t="shared" si="56"/>
        <v>-0.005692998432959167</v>
      </c>
      <c r="S219" s="4">
        <f t="shared" si="52"/>
        <v>76.70955664615576</v>
      </c>
      <c r="T219" s="4">
        <f t="shared" si="53"/>
        <v>-1.6253860075861783</v>
      </c>
      <c r="U219">
        <f t="shared" si="54"/>
        <v>1999</v>
      </c>
    </row>
    <row r="220" spans="1:21" ht="12.75">
      <c r="A220">
        <v>199902</v>
      </c>
      <c r="B220" s="2">
        <f>'[1]Stocks'!$A222</f>
        <v>36251</v>
      </c>
      <c r="D220">
        <v>1155.4</v>
      </c>
      <c r="E220">
        <v>96.05</v>
      </c>
      <c r="G220" s="10">
        <f>0.001*D220*$C$218/$D$218</f>
        <v>173.53460959514896</v>
      </c>
      <c r="H220" s="5">
        <f t="shared" si="55"/>
        <v>180.67111878724518</v>
      </c>
      <c r="I220" s="7">
        <f t="shared" si="48"/>
        <v>4317.617718052859</v>
      </c>
      <c r="K220" s="11">
        <f>'[1]Stocks'!$N222</f>
        <v>13871041.06</v>
      </c>
      <c r="L220">
        <v>1261.3</v>
      </c>
      <c r="M220" s="12">
        <f t="shared" si="49"/>
        <v>12609.741060000002</v>
      </c>
      <c r="N220" s="12">
        <f t="shared" si="50"/>
        <v>4147.071818189771</v>
      </c>
      <c r="O220" s="4">
        <f t="shared" si="46"/>
        <v>1.0677630960065576</v>
      </c>
      <c r="P220" s="6">
        <f t="shared" si="51"/>
        <v>5689.390243951854</v>
      </c>
      <c r="Q220" s="4">
        <f t="shared" si="47"/>
        <v>1.4380540735003557</v>
      </c>
      <c r="R220" s="4">
        <f t="shared" si="56"/>
        <v>-0.005692998432959167</v>
      </c>
      <c r="S220" s="4">
        <f t="shared" si="52"/>
        <v>85.18116414417645</v>
      </c>
      <c r="T220" s="4">
        <f t="shared" si="53"/>
        <v>13.990452021313411</v>
      </c>
      <c r="U220">
        <f t="shared" si="54"/>
        <v>1999</v>
      </c>
    </row>
    <row r="221" spans="1:21" ht="12.75">
      <c r="A221">
        <v>199903</v>
      </c>
      <c r="B221" s="2">
        <f>'[1]Stocks'!$A223</f>
        <v>36342</v>
      </c>
      <c r="D221">
        <v>1181.6</v>
      </c>
      <c r="E221">
        <v>95.73</v>
      </c>
      <c r="G221" s="10">
        <f>0.001*D221*$C$218/$D$218</f>
        <v>177.4697028714107</v>
      </c>
      <c r="H221" s="5">
        <f t="shared" si="55"/>
        <v>185.38567102414154</v>
      </c>
      <c r="I221" s="7">
        <f t="shared" si="48"/>
        <v>4390.761504039867</v>
      </c>
      <c r="K221" s="11">
        <f>'[1]Stocks'!$N223</f>
        <v>13065097.96</v>
      </c>
      <c r="L221">
        <v>1289.4</v>
      </c>
      <c r="M221" s="12">
        <f t="shared" si="49"/>
        <v>11775.697960000001</v>
      </c>
      <c r="N221" s="12">
        <f t="shared" si="50"/>
        <v>4203.275987817365</v>
      </c>
      <c r="O221" s="4">
        <f t="shared" si="46"/>
        <v>1.0661204069551582</v>
      </c>
      <c r="P221" s="6">
        <f t="shared" si="51"/>
        <v>5770.598306676693</v>
      </c>
      <c r="Q221" s="4">
        <f t="shared" si="47"/>
        <v>1.2640803025369887</v>
      </c>
      <c r="R221" s="4">
        <f t="shared" si="56"/>
        <v>-0.005692998432959167</v>
      </c>
      <c r="S221" s="4">
        <f t="shared" si="52"/>
        <v>76.19868017678165</v>
      </c>
      <c r="T221" s="4">
        <f t="shared" si="53"/>
        <v>-37.458692039651716</v>
      </c>
      <c r="U221">
        <f t="shared" si="54"/>
        <v>1999</v>
      </c>
    </row>
    <row r="222" spans="1:21" ht="12.75">
      <c r="A222">
        <v>199904</v>
      </c>
      <c r="B222" s="2">
        <f>'[1]Stocks'!$A224</f>
        <v>36434</v>
      </c>
      <c r="D222">
        <v>1190</v>
      </c>
      <c r="E222">
        <v>95.72</v>
      </c>
      <c r="G222" s="10">
        <f>0.001*D222*$C$218/$D$218</f>
        <v>178.7313358302122</v>
      </c>
      <c r="H222" s="5">
        <f t="shared" si="55"/>
        <v>186.72308381760573</v>
      </c>
      <c r="I222" s="7">
        <f t="shared" si="48"/>
        <v>4463.341238412407</v>
      </c>
      <c r="K222" s="11"/>
      <c r="L222">
        <v>1314.5</v>
      </c>
      <c r="M222" s="12">
        <f t="shared" si="49"/>
        <v>-1314.5</v>
      </c>
      <c r="N222" s="12">
        <f t="shared" si="50"/>
        <v>4272.310233408356</v>
      </c>
      <c r="O222" s="4">
        <f t="shared" si="46"/>
        <v>-3</v>
      </c>
      <c r="P222" s="6"/>
      <c r="Q222" s="4"/>
      <c r="R222" s="4"/>
      <c r="S222" s="4"/>
      <c r="T222" s="4"/>
      <c r="U222">
        <f t="shared" si="54"/>
        <v>1999</v>
      </c>
    </row>
    <row r="227" spans="1:2" ht="12.75">
      <c r="A227">
        <v>1947</v>
      </c>
      <c r="B227">
        <v>0.04996961063824365</v>
      </c>
    </row>
    <row r="228" spans="1:2" ht="12.75">
      <c r="A228">
        <f>1+A227</f>
        <v>1948</v>
      </c>
      <c r="B228">
        <v>0.08813959472101236</v>
      </c>
    </row>
    <row r="229" spans="1:2" ht="12.75">
      <c r="A229">
        <f aca="true" t="shared" si="57" ref="A229:A281">1+A228</f>
        <v>1949</v>
      </c>
      <c r="B229">
        <v>-0.0030404872258031016</v>
      </c>
    </row>
    <row r="230" spans="1:2" ht="12.75">
      <c r="A230">
        <f t="shared" si="57"/>
        <v>1950</v>
      </c>
      <c r="B230">
        <v>0.04047453546180482</v>
      </c>
    </row>
    <row r="231" spans="1:2" ht="12.75">
      <c r="A231">
        <f t="shared" si="57"/>
        <v>1951</v>
      </c>
      <c r="B231">
        <v>0.01383903729366514</v>
      </c>
    </row>
    <row r="232" spans="1:2" ht="12.75">
      <c r="A232">
        <f t="shared" si="57"/>
        <v>1952</v>
      </c>
      <c r="B232">
        <v>-0.009542504438300055</v>
      </c>
    </row>
    <row r="233" spans="1:2" ht="12.75">
      <c r="A233">
        <f t="shared" si="57"/>
        <v>1953</v>
      </c>
      <c r="B233">
        <v>-0.022074013931304294</v>
      </c>
    </row>
    <row r="234" spans="1:2" ht="12.75">
      <c r="A234">
        <f t="shared" si="57"/>
        <v>1954</v>
      </c>
      <c r="B234">
        <v>-0.01710044316916476</v>
      </c>
    </row>
    <row r="235" spans="1:2" ht="12.75">
      <c r="A235">
        <f t="shared" si="57"/>
        <v>1955</v>
      </c>
      <c r="B235">
        <v>0.029645591016592778</v>
      </c>
    </row>
    <row r="236" spans="1:2" ht="12.75">
      <c r="A236">
        <f t="shared" si="57"/>
        <v>1956</v>
      </c>
      <c r="B236">
        <v>-0.01589255210176849</v>
      </c>
    </row>
    <row r="237" spans="1:2" ht="12.75">
      <c r="A237">
        <f t="shared" si="57"/>
        <v>1957</v>
      </c>
      <c r="B237">
        <v>-0.03276422120392514</v>
      </c>
    </row>
    <row r="238" spans="1:2" ht="12.75">
      <c r="A238">
        <f t="shared" si="57"/>
        <v>1958</v>
      </c>
      <c r="B238">
        <v>-0.052759727227003984</v>
      </c>
    </row>
    <row r="239" spans="1:2" ht="12.75">
      <c r="A239">
        <f t="shared" si="57"/>
        <v>1959</v>
      </c>
      <c r="B239">
        <v>-0.019014700245794706</v>
      </c>
    </row>
    <row r="240" spans="1:2" ht="12.75">
      <c r="A240">
        <f t="shared" si="57"/>
        <v>1960</v>
      </c>
      <c r="B240">
        <v>-0.03345504036317917</v>
      </c>
    </row>
    <row r="241" spans="1:2" ht="12.75">
      <c r="A241">
        <f t="shared" si="57"/>
        <v>1961</v>
      </c>
      <c r="B241">
        <v>-0.03729863817849328</v>
      </c>
    </row>
    <row r="242" spans="1:2" ht="12.75">
      <c r="A242">
        <f t="shared" si="57"/>
        <v>1962</v>
      </c>
      <c r="B242">
        <v>0.03773512673141814</v>
      </c>
    </row>
    <row r="243" spans="1:2" ht="12.75">
      <c r="A243">
        <f t="shared" si="57"/>
        <v>1963</v>
      </c>
      <c r="B243">
        <v>0.038257718971742224</v>
      </c>
    </row>
    <row r="244" spans="1:2" ht="12.75">
      <c r="A244">
        <f t="shared" si="57"/>
        <v>1964</v>
      </c>
      <c r="B244">
        <v>0.031801556220141934</v>
      </c>
    </row>
    <row r="245" spans="1:2" ht="12.75">
      <c r="A245">
        <f t="shared" si="57"/>
        <v>1965</v>
      </c>
      <c r="B245">
        <v>0.06518360611893219</v>
      </c>
    </row>
    <row r="246" spans="1:2" ht="12.75">
      <c r="A246">
        <f t="shared" si="57"/>
        <v>1966</v>
      </c>
      <c r="B246">
        <v>0.07465734893934081</v>
      </c>
    </row>
    <row r="247" spans="1:2" ht="12.75">
      <c r="A247">
        <f t="shared" si="57"/>
        <v>1967</v>
      </c>
      <c r="B247">
        <v>0.0382612101288114</v>
      </c>
    </row>
    <row r="248" spans="1:2" ht="12.75">
      <c r="A248">
        <f t="shared" si="57"/>
        <v>1968</v>
      </c>
      <c r="B248">
        <v>0.014225761784297119</v>
      </c>
    </row>
    <row r="249" spans="1:2" ht="12.75">
      <c r="A249">
        <f t="shared" si="57"/>
        <v>1969</v>
      </c>
      <c r="B249">
        <v>-0.01204081118259545</v>
      </c>
    </row>
    <row r="250" spans="1:2" ht="12.75">
      <c r="A250">
        <f t="shared" si="57"/>
        <v>1970</v>
      </c>
      <c r="B250">
        <v>-0.0543323224881174</v>
      </c>
    </row>
    <row r="251" spans="1:2" ht="12.75">
      <c r="A251">
        <f t="shared" si="57"/>
        <v>1971</v>
      </c>
      <c r="B251">
        <v>-0.03662656021088137</v>
      </c>
    </row>
    <row r="252" spans="1:2" ht="12.75">
      <c r="A252">
        <f t="shared" si="57"/>
        <v>1972</v>
      </c>
      <c r="B252">
        <v>-0.03811893817394385</v>
      </c>
    </row>
    <row r="253" spans="1:2" ht="12.75">
      <c r="A253">
        <f t="shared" si="57"/>
        <v>1973</v>
      </c>
      <c r="B253">
        <v>-0.016057614372111857</v>
      </c>
    </row>
    <row r="254" spans="1:2" ht="12.75">
      <c r="A254">
        <f t="shared" si="57"/>
        <v>1974</v>
      </c>
      <c r="B254">
        <v>-0.009099875687676914</v>
      </c>
    </row>
    <row r="255" spans="1:2" ht="12.75">
      <c r="A255">
        <f t="shared" si="57"/>
        <v>1975</v>
      </c>
      <c r="B255">
        <v>-0.030745696583319614</v>
      </c>
    </row>
    <row r="256" spans="1:2" ht="12.75">
      <c r="A256">
        <f t="shared" si="57"/>
        <v>1976</v>
      </c>
      <c r="B256">
        <v>-0.026113670459501866</v>
      </c>
    </row>
    <row r="257" spans="1:2" ht="12.75">
      <c r="A257">
        <f t="shared" si="57"/>
        <v>1977</v>
      </c>
      <c r="B257">
        <v>-0.018701378541530825</v>
      </c>
    </row>
    <row r="258" spans="1:2" ht="12.75">
      <c r="A258">
        <f t="shared" si="57"/>
        <v>1978</v>
      </c>
      <c r="B258">
        <v>-0.022962661149515156</v>
      </c>
    </row>
    <row r="259" spans="1:2" ht="12.75">
      <c r="A259">
        <f t="shared" si="57"/>
        <v>1979</v>
      </c>
      <c r="B259">
        <v>-0.02771583215352039</v>
      </c>
    </row>
    <row r="260" spans="1:2" ht="12.75">
      <c r="A260">
        <f t="shared" si="57"/>
        <v>1980</v>
      </c>
      <c r="B260">
        <v>-0.05692677036193522</v>
      </c>
    </row>
    <row r="261" spans="1:2" ht="12.75">
      <c r="A261">
        <f t="shared" si="57"/>
        <v>1981</v>
      </c>
      <c r="B261">
        <v>-0.037636993812112815</v>
      </c>
    </row>
    <row r="262" spans="1:2" ht="12.75">
      <c r="A262">
        <f t="shared" si="57"/>
        <v>1982</v>
      </c>
      <c r="B262">
        <v>-0.06740545239359344</v>
      </c>
    </row>
    <row r="263" spans="1:2" ht="12.75">
      <c r="A263">
        <f t="shared" si="57"/>
        <v>1983</v>
      </c>
      <c r="B263">
        <v>-0.0494392733420469</v>
      </c>
    </row>
    <row r="264" spans="1:2" ht="12.75">
      <c r="A264">
        <f t="shared" si="57"/>
        <v>1984</v>
      </c>
      <c r="B264">
        <v>-0.021317052819435495</v>
      </c>
    </row>
    <row r="265" spans="1:2" ht="12.75">
      <c r="A265">
        <f t="shared" si="57"/>
        <v>1985</v>
      </c>
      <c r="B265">
        <v>-0.019349486358608028</v>
      </c>
    </row>
    <row r="266" spans="1:2" ht="12.75">
      <c r="A266">
        <f t="shared" si="57"/>
        <v>1986</v>
      </c>
      <c r="B266">
        <v>-0.0984200341877142</v>
      </c>
    </row>
    <row r="267" spans="1:2" ht="12.75">
      <c r="A267">
        <f t="shared" si="57"/>
        <v>1987</v>
      </c>
      <c r="B267">
        <v>-0.04885608365774517</v>
      </c>
    </row>
    <row r="268" spans="1:2" ht="12.75">
      <c r="A268">
        <f t="shared" si="57"/>
        <v>1988</v>
      </c>
      <c r="B268">
        <v>-0.012845396294322974</v>
      </c>
    </row>
    <row r="269" spans="1:2" ht="12.75">
      <c r="A269">
        <f t="shared" si="57"/>
        <v>1989</v>
      </c>
      <c r="B269">
        <v>-0.03657038902935466</v>
      </c>
    </row>
    <row r="270" spans="1:2" ht="12.75">
      <c r="A270">
        <f t="shared" si="57"/>
        <v>1990</v>
      </c>
      <c r="B270">
        <v>-0.04083298098300204</v>
      </c>
    </row>
    <row r="271" spans="1:2" ht="12.75">
      <c r="A271">
        <f t="shared" si="57"/>
        <v>1991</v>
      </c>
      <c r="B271">
        <v>-0.029497587345963812</v>
      </c>
    </row>
    <row r="272" spans="1:2" ht="12.75">
      <c r="A272">
        <f t="shared" si="57"/>
        <v>1992</v>
      </c>
      <c r="B272">
        <v>-0.028981577008023444</v>
      </c>
    </row>
    <row r="273" spans="1:2" ht="12.75">
      <c r="A273">
        <f t="shared" si="57"/>
        <v>1993</v>
      </c>
      <c r="B273">
        <v>-0.020472078220664866</v>
      </c>
    </row>
    <row r="274" spans="1:2" ht="12.75">
      <c r="A274">
        <f t="shared" si="57"/>
        <v>1994</v>
      </c>
      <c r="B274">
        <v>-0.013279668728677321</v>
      </c>
    </row>
    <row r="275" spans="1:2" ht="12.75">
      <c r="A275">
        <f t="shared" si="57"/>
        <v>1995</v>
      </c>
      <c r="B275">
        <v>0.0037073090800744733</v>
      </c>
    </row>
    <row r="276" spans="1:2" ht="12.75">
      <c r="A276">
        <f t="shared" si="57"/>
        <v>1996</v>
      </c>
      <c r="B276">
        <v>0.012138322093821456</v>
      </c>
    </row>
    <row r="277" spans="1:2" ht="12.75">
      <c r="A277">
        <f t="shared" si="57"/>
        <v>1997</v>
      </c>
      <c r="B277">
        <v>0.033429847494347124</v>
      </c>
    </row>
    <row r="278" spans="1:2" ht="12.75">
      <c r="A278">
        <f t="shared" si="57"/>
        <v>1998</v>
      </c>
      <c r="B278">
        <v>0.0010745245317259609</v>
      </c>
    </row>
    <row r="279" spans="1:2" ht="12.75">
      <c r="A279">
        <f t="shared" si="57"/>
        <v>1999</v>
      </c>
      <c r="B279">
        <v>-0.005692998432959167</v>
      </c>
    </row>
    <row r="280" spans="1:2" ht="12.75">
      <c r="A280">
        <f t="shared" si="57"/>
        <v>2000</v>
      </c>
      <c r="B280">
        <v>-0.000954548043474347</v>
      </c>
    </row>
    <row r="281" spans="1:2" ht="12.75">
      <c r="A281">
        <f t="shared" si="57"/>
        <v>2001</v>
      </c>
      <c r="B281">
        <v>-0.019243884423510098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6"/>
  <sheetViews>
    <sheetView workbookViewId="0" topLeftCell="A1">
      <selection activeCell="G15" sqref="G15"/>
    </sheetView>
  </sheetViews>
  <sheetFormatPr defaultColWidth="9.140625" defaultRowHeight="12.75"/>
  <sheetData>
    <row r="3" spans="1:4" ht="12.75">
      <c r="A3" t="s">
        <v>129</v>
      </c>
      <c r="D3">
        <f>Calcs!D2</f>
        <v>0.1</v>
      </c>
    </row>
    <row r="4" spans="2:7" ht="38.25">
      <c r="B4" s="8" t="s">
        <v>134</v>
      </c>
      <c r="C4" s="8" t="s">
        <v>127</v>
      </c>
      <c r="D4" s="8"/>
      <c r="E4" s="8" t="s">
        <v>128</v>
      </c>
      <c r="F4" s="8" t="s">
        <v>0</v>
      </c>
      <c r="G4" s="8" t="s">
        <v>1</v>
      </c>
    </row>
    <row r="5" ht="12.75">
      <c r="G5" s="6">
        <f>F6/D3</f>
        <v>777.1451841359773</v>
      </c>
    </row>
    <row r="6" spans="1:7" ht="12.75">
      <c r="A6">
        <v>1929</v>
      </c>
      <c r="B6">
        <v>1.22</v>
      </c>
      <c r="C6" s="6">
        <f>$G$26*B6/100</f>
        <v>10.973289999999999</v>
      </c>
      <c r="E6">
        <v>14.12</v>
      </c>
      <c r="F6" s="5">
        <f>100*C6/E6</f>
        <v>77.71451841359773</v>
      </c>
      <c r="G6" s="6">
        <f>(1-$D$3)*G5+F6</f>
        <v>777.1451841359773</v>
      </c>
    </row>
    <row r="7" spans="1:7" ht="12.75">
      <c r="A7">
        <f>1+A6</f>
        <v>1930</v>
      </c>
      <c r="B7">
        <v>0.96</v>
      </c>
      <c r="C7" s="6">
        <f aca="true" t="shared" si="0" ref="C7:C22">$G$26*B7/100</f>
        <v>8.63472</v>
      </c>
      <c r="E7">
        <v>13.46</v>
      </c>
      <c r="F7" s="5">
        <f aca="true" t="shared" si="1" ref="F7:F22">100*C7/E7</f>
        <v>64.15096582466568</v>
      </c>
      <c r="G7" s="6">
        <f aca="true" t="shared" si="2" ref="G7:G22">(1-$D$3)*G6+F7</f>
        <v>763.5816315470453</v>
      </c>
    </row>
    <row r="8" spans="1:7" ht="12.75">
      <c r="A8">
        <f aca="true" t="shared" si="3" ref="A8:A22">1+A7</f>
        <v>1931</v>
      </c>
      <c r="B8">
        <v>0.59</v>
      </c>
      <c r="C8" s="6">
        <f t="shared" si="0"/>
        <v>5.306754999999999</v>
      </c>
      <c r="E8">
        <v>12.53</v>
      </c>
      <c r="F8" s="5">
        <f t="shared" si="1"/>
        <v>42.3523942537909</v>
      </c>
      <c r="G8" s="6">
        <f t="shared" si="2"/>
        <v>729.5758626461317</v>
      </c>
    </row>
    <row r="9" spans="1:7" ht="12.75">
      <c r="A9">
        <f t="shared" si="3"/>
        <v>1932</v>
      </c>
      <c r="B9">
        <v>0.32</v>
      </c>
      <c r="C9" s="6">
        <f t="shared" si="0"/>
        <v>2.87824</v>
      </c>
      <c r="E9">
        <v>11.34</v>
      </c>
      <c r="F9" s="5">
        <f t="shared" si="1"/>
        <v>25.38130511463845</v>
      </c>
      <c r="G9" s="6">
        <f t="shared" si="2"/>
        <v>681.9995814961569</v>
      </c>
    </row>
    <row r="10" spans="1:7" ht="12.75">
      <c r="A10">
        <f t="shared" si="3"/>
        <v>1933</v>
      </c>
      <c r="B10">
        <v>0.28</v>
      </c>
      <c r="C10" s="6">
        <f t="shared" si="0"/>
        <v>2.51846</v>
      </c>
      <c r="E10">
        <v>11.14</v>
      </c>
      <c r="F10" s="5">
        <f t="shared" si="1"/>
        <v>22.607360861759425</v>
      </c>
      <c r="G10" s="6">
        <f t="shared" si="2"/>
        <v>636.4069842083006</v>
      </c>
    </row>
    <row r="11" spans="1:7" ht="12.75">
      <c r="A11">
        <f t="shared" si="3"/>
        <v>1934</v>
      </c>
      <c r="B11">
        <v>0.37</v>
      </c>
      <c r="C11" s="6">
        <f t="shared" si="0"/>
        <v>3.3279650000000003</v>
      </c>
      <c r="E11">
        <v>11.53</v>
      </c>
      <c r="F11" s="5">
        <f t="shared" si="1"/>
        <v>28.863529921942764</v>
      </c>
      <c r="G11" s="6">
        <f t="shared" si="2"/>
        <v>601.6298157094134</v>
      </c>
    </row>
    <row r="12" spans="1:7" ht="12.75">
      <c r="A12">
        <f t="shared" si="3"/>
        <v>1935</v>
      </c>
      <c r="B12">
        <v>0.47</v>
      </c>
      <c r="C12" s="6">
        <f t="shared" si="0"/>
        <v>4.227415</v>
      </c>
      <c r="E12">
        <v>11.65</v>
      </c>
      <c r="F12" s="5">
        <f t="shared" si="1"/>
        <v>36.286824034334764</v>
      </c>
      <c r="G12" s="6">
        <f t="shared" si="2"/>
        <v>577.7536581728069</v>
      </c>
    </row>
    <row r="13" spans="1:7" ht="12.75">
      <c r="A13">
        <f t="shared" si="3"/>
        <v>1936</v>
      </c>
      <c r="B13">
        <v>0.64</v>
      </c>
      <c r="C13" s="6">
        <f t="shared" si="0"/>
        <v>5.75648</v>
      </c>
      <c r="E13">
        <v>11.63</v>
      </c>
      <c r="F13" s="5">
        <f t="shared" si="1"/>
        <v>49.49681857265692</v>
      </c>
      <c r="G13" s="6">
        <f t="shared" si="2"/>
        <v>569.4751109281832</v>
      </c>
    </row>
    <row r="14" spans="1:7" ht="12.75">
      <c r="A14">
        <f t="shared" si="3"/>
        <v>1937</v>
      </c>
      <c r="B14">
        <v>0.83</v>
      </c>
      <c r="C14" s="6">
        <f t="shared" si="0"/>
        <v>7.465435</v>
      </c>
      <c r="E14">
        <v>12.59</v>
      </c>
      <c r="F14" s="5">
        <f t="shared" si="1"/>
        <v>59.296544876886415</v>
      </c>
      <c r="G14" s="6">
        <f t="shared" si="2"/>
        <v>571.8241447122513</v>
      </c>
    </row>
    <row r="15" spans="1:7" ht="12.75">
      <c r="A15">
        <f t="shared" si="3"/>
        <v>1938</v>
      </c>
      <c r="B15">
        <v>0.61</v>
      </c>
      <c r="C15" s="6">
        <f t="shared" si="0"/>
        <v>5.486644999999999</v>
      </c>
      <c r="E15">
        <v>12.69</v>
      </c>
      <c r="F15" s="5">
        <f t="shared" si="1"/>
        <v>43.235973207249806</v>
      </c>
      <c r="G15" s="6">
        <f t="shared" si="2"/>
        <v>557.877703448276</v>
      </c>
    </row>
    <row r="16" spans="1:7" ht="12.75">
      <c r="A16">
        <f t="shared" si="3"/>
        <v>1939</v>
      </c>
      <c r="B16">
        <v>0.68</v>
      </c>
      <c r="C16" s="6">
        <f t="shared" si="0"/>
        <v>6.1162600000000005</v>
      </c>
      <c r="E16">
        <v>12.55</v>
      </c>
      <c r="F16" s="5">
        <f t="shared" si="1"/>
        <v>48.73513944223108</v>
      </c>
      <c r="G16" s="6">
        <f t="shared" si="2"/>
        <v>550.8250725456794</v>
      </c>
    </row>
    <row r="17" spans="1:7" ht="12.75">
      <c r="A17">
        <f t="shared" si="3"/>
        <v>1940</v>
      </c>
      <c r="B17">
        <v>0.86</v>
      </c>
      <c r="C17" s="6">
        <f t="shared" si="0"/>
        <v>7.735270000000001</v>
      </c>
      <c r="E17">
        <v>12.83</v>
      </c>
      <c r="F17" s="5">
        <f t="shared" si="1"/>
        <v>60.29049103663289</v>
      </c>
      <c r="G17" s="6">
        <f t="shared" si="2"/>
        <v>556.0330563277444</v>
      </c>
    </row>
    <row r="18" spans="1:7" ht="12.75">
      <c r="A18">
        <f t="shared" si="3"/>
        <v>1941</v>
      </c>
      <c r="B18">
        <v>1.08</v>
      </c>
      <c r="C18" s="6">
        <f t="shared" si="0"/>
        <v>9.71406</v>
      </c>
      <c r="E18">
        <v>13.67</v>
      </c>
      <c r="F18" s="5">
        <f t="shared" si="1"/>
        <v>71.06115581565471</v>
      </c>
      <c r="G18" s="6">
        <f t="shared" si="2"/>
        <v>571.4909065106247</v>
      </c>
    </row>
    <row r="19" spans="1:7" ht="12.75">
      <c r="A19">
        <f t="shared" si="3"/>
        <v>1942</v>
      </c>
      <c r="B19">
        <v>0.7</v>
      </c>
      <c r="C19" s="6">
        <f t="shared" si="0"/>
        <v>6.29615</v>
      </c>
      <c r="E19">
        <v>15.11</v>
      </c>
      <c r="F19" s="5">
        <f t="shared" si="1"/>
        <v>41.668762409000664</v>
      </c>
      <c r="G19" s="6">
        <f t="shared" si="2"/>
        <v>556.0105782685629</v>
      </c>
    </row>
    <row r="20" spans="1:7" ht="12.75">
      <c r="A20">
        <f t="shared" si="3"/>
        <v>1943</v>
      </c>
      <c r="B20">
        <v>0.6</v>
      </c>
      <c r="C20" s="6">
        <f t="shared" si="0"/>
        <v>5.396699999999999</v>
      </c>
      <c r="E20">
        <v>15.59</v>
      </c>
      <c r="F20" s="5">
        <f t="shared" si="1"/>
        <v>34.616420782552915</v>
      </c>
      <c r="G20" s="6">
        <f t="shared" si="2"/>
        <v>535.0259412242596</v>
      </c>
    </row>
    <row r="21" spans="1:7" ht="12.75">
      <c r="A21">
        <f t="shared" si="3"/>
        <v>1944</v>
      </c>
      <c r="B21">
        <v>0.82</v>
      </c>
      <c r="C21" s="6">
        <f t="shared" si="0"/>
        <v>7.37549</v>
      </c>
      <c r="E21">
        <v>15.9</v>
      </c>
      <c r="F21" s="5">
        <f t="shared" si="1"/>
        <v>46.386729559748424</v>
      </c>
      <c r="G21" s="6">
        <f t="shared" si="2"/>
        <v>527.910076661582</v>
      </c>
    </row>
    <row r="22" spans="1:7" ht="12.75">
      <c r="A22">
        <f t="shared" si="3"/>
        <v>1945</v>
      </c>
      <c r="B22">
        <v>1.18</v>
      </c>
      <c r="C22" s="6">
        <f t="shared" si="0"/>
        <v>10.613509999999998</v>
      </c>
      <c r="E22">
        <v>16.3</v>
      </c>
      <c r="F22" s="5">
        <f t="shared" si="1"/>
        <v>65.11355828220857</v>
      </c>
      <c r="G22" s="6">
        <f t="shared" si="2"/>
        <v>540.2326272776324</v>
      </c>
    </row>
    <row r="23" ht="12.75">
      <c r="F23" s="5"/>
    </row>
    <row r="24" spans="1:7" ht="12.75">
      <c r="A24" t="s">
        <v>133</v>
      </c>
      <c r="G24" s="6">
        <f>0.7*G22</f>
        <v>378.1628390943427</v>
      </c>
    </row>
    <row r="26" spans="1:7" ht="12.75">
      <c r="A26" t="s">
        <v>135</v>
      </c>
      <c r="G26">
        <f>SUM(Calcs!D207:D210)/4</f>
        <v>899.45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27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/>
  <cols>
    <col min="1" max="1" width="4.00390625" style="0" bestFit="1" customWidth="1"/>
    <col min="2" max="2" width="3.28125" style="0" bestFit="1" customWidth="1"/>
    <col min="3" max="3" width="57.8515625" style="0" bestFit="1" customWidth="1"/>
    <col min="4" max="4" width="7.140625" style="0" bestFit="1" customWidth="1"/>
    <col min="5" max="5" width="7.00390625" style="0" bestFit="1" customWidth="1"/>
    <col min="6" max="6" width="6.8515625" style="0" bestFit="1" customWidth="1"/>
    <col min="7" max="7" width="7.8515625" style="0" bestFit="1" customWidth="1"/>
    <col min="8" max="8" width="7.140625" style="0" bestFit="1" customWidth="1"/>
    <col min="9" max="9" width="7.00390625" style="0" bestFit="1" customWidth="1"/>
    <col min="10" max="10" width="6.8515625" style="0" bestFit="1" customWidth="1"/>
    <col min="11" max="11" width="7.8515625" style="0" bestFit="1" customWidth="1"/>
    <col min="12" max="12" width="7.140625" style="0" bestFit="1" customWidth="1"/>
    <col min="13" max="13" width="7.00390625" style="0" bestFit="1" customWidth="1"/>
    <col min="14" max="14" width="6.8515625" style="0" bestFit="1" customWidth="1"/>
    <col min="15" max="15" width="7.8515625" style="0" bestFit="1" customWidth="1"/>
    <col min="16" max="16" width="7.140625" style="0" bestFit="1" customWidth="1"/>
    <col min="17" max="18" width="7.00390625" style="0" bestFit="1" customWidth="1"/>
    <col min="19" max="19" width="7.8515625" style="0" bestFit="1" customWidth="1"/>
    <col min="20" max="20" width="7.140625" style="0" bestFit="1" customWidth="1"/>
    <col min="21" max="21" width="7.00390625" style="0" bestFit="1" customWidth="1"/>
    <col min="22" max="22" width="6.8515625" style="0" bestFit="1" customWidth="1"/>
    <col min="23" max="23" width="7.8515625" style="0" bestFit="1" customWidth="1"/>
    <col min="24" max="24" width="7.140625" style="0" bestFit="1" customWidth="1"/>
    <col min="25" max="26" width="7.00390625" style="0" bestFit="1" customWidth="1"/>
    <col min="27" max="27" width="7.8515625" style="0" bestFit="1" customWidth="1"/>
    <col min="28" max="28" width="7.140625" style="0" bestFit="1" customWidth="1"/>
    <col min="29" max="30" width="7.00390625" style="0" bestFit="1" customWidth="1"/>
    <col min="31" max="31" width="7.8515625" style="0" bestFit="1" customWidth="1"/>
    <col min="32" max="32" width="7.140625" style="0" bestFit="1" customWidth="1"/>
    <col min="33" max="33" width="7.00390625" style="0" bestFit="1" customWidth="1"/>
    <col min="34" max="34" width="6.8515625" style="0" bestFit="1" customWidth="1"/>
    <col min="35" max="35" width="7.8515625" style="0" bestFit="1" customWidth="1"/>
    <col min="36" max="36" width="7.140625" style="0" bestFit="1" customWidth="1"/>
    <col min="37" max="37" width="7.00390625" style="0" bestFit="1" customWidth="1"/>
    <col min="38" max="38" width="6.8515625" style="0" bestFit="1" customWidth="1"/>
    <col min="39" max="39" width="7.8515625" style="0" bestFit="1" customWidth="1"/>
    <col min="40" max="40" width="7.140625" style="0" bestFit="1" customWidth="1"/>
    <col min="41" max="41" width="7.00390625" style="0" bestFit="1" customWidth="1"/>
    <col min="42" max="42" width="6.8515625" style="0" bestFit="1" customWidth="1"/>
    <col min="43" max="43" width="7.8515625" style="0" bestFit="1" customWidth="1"/>
    <col min="44" max="44" width="7.140625" style="0" bestFit="1" customWidth="1"/>
    <col min="45" max="45" width="7.00390625" style="0" bestFit="1" customWidth="1"/>
    <col min="46" max="46" width="6.8515625" style="0" bestFit="1" customWidth="1"/>
    <col min="47" max="47" width="7.8515625" style="0" bestFit="1" customWidth="1"/>
    <col min="48" max="48" width="7.140625" style="0" bestFit="1" customWidth="1"/>
    <col min="49" max="49" width="7.00390625" style="0" bestFit="1" customWidth="1"/>
    <col min="50" max="50" width="6.8515625" style="0" bestFit="1" customWidth="1"/>
    <col min="51" max="51" width="7.8515625" style="0" bestFit="1" customWidth="1"/>
  </cols>
  <sheetData>
    <row r="1" spans="1:33" ht="12.75">
      <c r="A1" t="s">
        <v>4</v>
      </c>
      <c r="B1" t="s">
        <v>5</v>
      </c>
      <c r="C1" t="s">
        <v>6</v>
      </c>
      <c r="D1">
        <v>1929</v>
      </c>
      <c r="E1">
        <v>1930</v>
      </c>
      <c r="F1">
        <v>1931</v>
      </c>
      <c r="G1">
        <v>1932</v>
      </c>
      <c r="H1">
        <v>1933</v>
      </c>
      <c r="I1">
        <v>1934</v>
      </c>
      <c r="J1">
        <v>1935</v>
      </c>
      <c r="K1">
        <v>1936</v>
      </c>
      <c r="L1">
        <v>1937</v>
      </c>
      <c r="M1">
        <v>1938</v>
      </c>
      <c r="N1">
        <v>1939</v>
      </c>
      <c r="O1">
        <v>1940</v>
      </c>
      <c r="P1">
        <v>1941</v>
      </c>
      <c r="Q1">
        <v>1942</v>
      </c>
      <c r="R1">
        <v>1943</v>
      </c>
      <c r="S1">
        <v>1944</v>
      </c>
      <c r="T1">
        <v>1945</v>
      </c>
      <c r="U1">
        <v>1946</v>
      </c>
      <c r="V1">
        <v>1947</v>
      </c>
      <c r="W1">
        <v>1948</v>
      </c>
      <c r="X1">
        <v>1949</v>
      </c>
      <c r="Y1">
        <v>1950</v>
      </c>
      <c r="Z1">
        <v>1951</v>
      </c>
      <c r="AA1">
        <v>1952</v>
      </c>
      <c r="AB1">
        <v>1953</v>
      </c>
      <c r="AC1">
        <v>1954</v>
      </c>
      <c r="AD1">
        <v>1955</v>
      </c>
      <c r="AE1">
        <v>1956</v>
      </c>
      <c r="AF1">
        <v>1957</v>
      </c>
      <c r="AG1">
        <v>1958</v>
      </c>
    </row>
    <row r="2" spans="1:3" ht="12.75">
      <c r="A2" t="s">
        <v>7</v>
      </c>
      <c r="B2" t="s">
        <v>8</v>
      </c>
      <c r="C2" t="s">
        <v>82</v>
      </c>
    </row>
    <row r="3" spans="1:3" ht="12.75">
      <c r="A3" t="s">
        <v>7</v>
      </c>
      <c r="B3" t="s">
        <v>8</v>
      </c>
      <c r="C3" t="s">
        <v>83</v>
      </c>
    </row>
    <row r="4" spans="1:3" ht="12.75">
      <c r="A4">
        <v>701</v>
      </c>
      <c r="B4" t="s">
        <v>7</v>
      </c>
      <c r="C4" t="s">
        <v>84</v>
      </c>
    </row>
    <row r="5" spans="1:33" ht="12.75">
      <c r="A5">
        <v>701</v>
      </c>
      <c r="B5">
        <v>1</v>
      </c>
      <c r="C5" t="s">
        <v>85</v>
      </c>
      <c r="D5">
        <v>1.33</v>
      </c>
      <c r="E5">
        <v>1.17</v>
      </c>
      <c r="F5">
        <v>0.98</v>
      </c>
      <c r="G5">
        <v>0.75</v>
      </c>
      <c r="H5">
        <v>0.72</v>
      </c>
      <c r="I5">
        <v>0.84</v>
      </c>
      <c r="J5">
        <v>0.94</v>
      </c>
      <c r="K5">
        <v>1.07</v>
      </c>
      <c r="L5">
        <v>1.18</v>
      </c>
      <c r="M5">
        <v>1.1</v>
      </c>
      <c r="N5">
        <v>1.18</v>
      </c>
      <c r="O5">
        <v>1.3</v>
      </c>
      <c r="P5">
        <v>1.62</v>
      </c>
      <c r="Q5">
        <v>2.07</v>
      </c>
      <c r="R5">
        <v>2.54</v>
      </c>
      <c r="S5">
        <v>2.81</v>
      </c>
      <c r="T5">
        <v>2.85</v>
      </c>
      <c r="U5">
        <v>2.85</v>
      </c>
      <c r="V5">
        <v>3.13</v>
      </c>
      <c r="W5">
        <v>3.45</v>
      </c>
      <c r="X5">
        <v>3.43</v>
      </c>
      <c r="Y5">
        <v>3.77</v>
      </c>
      <c r="Z5">
        <v>4.35</v>
      </c>
      <c r="AA5">
        <v>4.59</v>
      </c>
      <c r="AB5">
        <v>4.86</v>
      </c>
      <c r="AC5">
        <v>4.88</v>
      </c>
      <c r="AD5">
        <v>5.31</v>
      </c>
      <c r="AE5">
        <v>5.61</v>
      </c>
      <c r="AF5">
        <v>5.91</v>
      </c>
      <c r="AG5">
        <v>5.99</v>
      </c>
    </row>
    <row r="6" spans="1:33" ht="12.75">
      <c r="A6">
        <v>701</v>
      </c>
      <c r="B6">
        <v>2</v>
      </c>
      <c r="C6" t="s">
        <v>86</v>
      </c>
      <c r="D6">
        <v>10.52</v>
      </c>
      <c r="E6">
        <v>9.62</v>
      </c>
      <c r="F6">
        <v>9.01</v>
      </c>
      <c r="G6">
        <v>7.83</v>
      </c>
      <c r="H6">
        <v>7.72</v>
      </c>
      <c r="I6">
        <v>8.55</v>
      </c>
      <c r="J6">
        <v>9.32</v>
      </c>
      <c r="K6">
        <v>10.53</v>
      </c>
      <c r="L6">
        <v>11.08</v>
      </c>
      <c r="M6">
        <v>10.7</v>
      </c>
      <c r="N6">
        <v>11.56</v>
      </c>
      <c r="O6">
        <v>12.55</v>
      </c>
      <c r="P6">
        <v>14.7</v>
      </c>
      <c r="Q6">
        <v>17.41</v>
      </c>
      <c r="R6">
        <v>20.27</v>
      </c>
      <c r="S6">
        <v>21.94</v>
      </c>
      <c r="T6">
        <v>21.67</v>
      </c>
      <c r="U6">
        <v>19.27</v>
      </c>
      <c r="V6">
        <v>19.14</v>
      </c>
      <c r="W6">
        <v>19.97</v>
      </c>
      <c r="X6">
        <v>19.85</v>
      </c>
      <c r="Y6">
        <v>21.59</v>
      </c>
      <c r="Z6">
        <v>23.23</v>
      </c>
      <c r="AA6">
        <v>24.16</v>
      </c>
      <c r="AB6">
        <v>25.26</v>
      </c>
      <c r="AC6">
        <v>25.09</v>
      </c>
      <c r="AD6">
        <v>26.87</v>
      </c>
      <c r="AE6">
        <v>27.4</v>
      </c>
      <c r="AF6">
        <v>27.95</v>
      </c>
      <c r="AG6">
        <v>27.68</v>
      </c>
    </row>
    <row r="7" spans="1:33" ht="12.75">
      <c r="A7">
        <v>701</v>
      </c>
      <c r="B7">
        <v>3</v>
      </c>
      <c r="C7" t="s">
        <v>87</v>
      </c>
      <c r="D7">
        <v>12.62</v>
      </c>
      <c r="E7">
        <v>12.13</v>
      </c>
      <c r="F7">
        <v>10.91</v>
      </c>
      <c r="G7">
        <v>9.67</v>
      </c>
      <c r="H7">
        <v>9.42</v>
      </c>
      <c r="I7">
        <v>9.89</v>
      </c>
      <c r="J7">
        <v>10.07</v>
      </c>
      <c r="K7">
        <v>10.19</v>
      </c>
      <c r="L7">
        <v>10.56</v>
      </c>
      <c r="M7">
        <v>10.35</v>
      </c>
      <c r="N7">
        <v>10.21</v>
      </c>
      <c r="O7">
        <v>10.29</v>
      </c>
      <c r="P7">
        <v>10.96</v>
      </c>
      <c r="Q7">
        <v>11.86</v>
      </c>
      <c r="R7">
        <v>12.52</v>
      </c>
      <c r="S7">
        <v>12.81</v>
      </c>
      <c r="T7">
        <v>13.15</v>
      </c>
      <c r="U7">
        <v>14.71</v>
      </c>
      <c r="V7">
        <v>16.32</v>
      </c>
      <c r="W7">
        <v>17.26</v>
      </c>
      <c r="X7">
        <v>17.27</v>
      </c>
      <c r="Y7">
        <v>17.41</v>
      </c>
      <c r="Z7">
        <v>18.6</v>
      </c>
      <c r="AA7">
        <v>18.98</v>
      </c>
      <c r="AB7">
        <v>19.24</v>
      </c>
      <c r="AC7">
        <v>19.45</v>
      </c>
      <c r="AD7">
        <v>19.74</v>
      </c>
      <c r="AE7">
        <v>20.41</v>
      </c>
      <c r="AF7">
        <v>21.13</v>
      </c>
      <c r="AG7">
        <v>21.64</v>
      </c>
    </row>
    <row r="8" spans="1:33" ht="12.75">
      <c r="A8">
        <v>701</v>
      </c>
      <c r="B8">
        <v>4</v>
      </c>
      <c r="C8" t="s">
        <v>88</v>
      </c>
      <c r="D8">
        <v>12.62</v>
      </c>
      <c r="E8">
        <v>12.15</v>
      </c>
      <c r="F8">
        <v>10.88</v>
      </c>
      <c r="G8">
        <v>9.61</v>
      </c>
      <c r="H8">
        <v>9.36</v>
      </c>
      <c r="I8">
        <v>9.88</v>
      </c>
      <c r="J8">
        <v>10.07</v>
      </c>
      <c r="K8">
        <v>10.18</v>
      </c>
      <c r="L8">
        <v>10.61</v>
      </c>
      <c r="M8">
        <v>10.3</v>
      </c>
      <c r="N8">
        <v>10.19</v>
      </c>
      <c r="O8">
        <v>10.33</v>
      </c>
      <c r="P8">
        <v>11.03</v>
      </c>
      <c r="Q8">
        <v>11.89</v>
      </c>
      <c r="R8">
        <v>12.53</v>
      </c>
      <c r="S8">
        <v>12.81</v>
      </c>
      <c r="T8">
        <v>13.17</v>
      </c>
      <c r="U8">
        <v>14.77</v>
      </c>
      <c r="V8">
        <v>16.35</v>
      </c>
      <c r="W8">
        <v>17.28</v>
      </c>
      <c r="X8">
        <v>17.26</v>
      </c>
      <c r="Y8">
        <v>17.45</v>
      </c>
      <c r="Z8">
        <v>18.71</v>
      </c>
      <c r="AA8">
        <v>19</v>
      </c>
      <c r="AB8">
        <v>19.25</v>
      </c>
      <c r="AC8">
        <v>19.44</v>
      </c>
      <c r="AD8">
        <v>19.78</v>
      </c>
      <c r="AE8">
        <v>20.45</v>
      </c>
      <c r="AF8">
        <v>21.13</v>
      </c>
      <c r="AG8">
        <v>21.64</v>
      </c>
    </row>
    <row r="9" spans="1:3" ht="12.75">
      <c r="A9">
        <v>701</v>
      </c>
      <c r="B9" t="s">
        <v>7</v>
      </c>
      <c r="C9" t="s">
        <v>89</v>
      </c>
    </row>
    <row r="10" spans="1:33" ht="12.75">
      <c r="A10">
        <v>701</v>
      </c>
      <c r="B10">
        <v>5</v>
      </c>
      <c r="C10" t="s">
        <v>90</v>
      </c>
      <c r="D10">
        <v>1.48</v>
      </c>
      <c r="E10">
        <v>1.34</v>
      </c>
      <c r="F10">
        <v>1.16</v>
      </c>
      <c r="G10">
        <v>0.93</v>
      </c>
      <c r="H10">
        <v>0.88</v>
      </c>
      <c r="I10">
        <v>0.98</v>
      </c>
      <c r="J10">
        <v>1.07</v>
      </c>
      <c r="K10">
        <v>1.19</v>
      </c>
      <c r="L10">
        <v>1.28</v>
      </c>
      <c r="M10">
        <v>1.23</v>
      </c>
      <c r="N10">
        <v>1.28</v>
      </c>
      <c r="O10">
        <v>1.36</v>
      </c>
      <c r="P10">
        <v>1.55</v>
      </c>
      <c r="Q10">
        <v>1.7</v>
      </c>
      <c r="R10">
        <v>1.9</v>
      </c>
      <c r="S10">
        <v>2.07</v>
      </c>
      <c r="T10">
        <v>2.29</v>
      </c>
      <c r="U10">
        <v>2.75</v>
      </c>
      <c r="V10">
        <v>3.1</v>
      </c>
      <c r="W10">
        <v>3.35</v>
      </c>
      <c r="X10">
        <v>3.41</v>
      </c>
      <c r="Y10">
        <v>3.68</v>
      </c>
      <c r="Z10">
        <v>3.98</v>
      </c>
      <c r="AA10">
        <v>4.19</v>
      </c>
      <c r="AB10">
        <v>4.46</v>
      </c>
      <c r="AC10">
        <v>4.59</v>
      </c>
      <c r="AD10">
        <v>4.94</v>
      </c>
      <c r="AE10">
        <v>5.19</v>
      </c>
      <c r="AF10">
        <v>5.48</v>
      </c>
      <c r="AG10">
        <v>5.66</v>
      </c>
    </row>
    <row r="11" spans="1:33" ht="12.75">
      <c r="A11">
        <v>701</v>
      </c>
      <c r="B11">
        <v>6</v>
      </c>
      <c r="C11" t="s">
        <v>91</v>
      </c>
      <c r="D11">
        <v>11.95</v>
      </c>
      <c r="E11">
        <v>11.31</v>
      </c>
      <c r="F11">
        <v>10.97</v>
      </c>
      <c r="G11">
        <v>9.99</v>
      </c>
      <c r="H11">
        <v>9.76</v>
      </c>
      <c r="I11">
        <v>10.44</v>
      </c>
      <c r="J11">
        <v>11.09</v>
      </c>
      <c r="K11">
        <v>12.21</v>
      </c>
      <c r="L11">
        <v>12.67</v>
      </c>
      <c r="M11">
        <v>12.46</v>
      </c>
      <c r="N11">
        <v>13.16</v>
      </c>
      <c r="O11">
        <v>13.84</v>
      </c>
      <c r="P11">
        <v>14.83</v>
      </c>
      <c r="Q11">
        <v>14.48</v>
      </c>
      <c r="R11">
        <v>14.88</v>
      </c>
      <c r="S11">
        <v>15.31</v>
      </c>
      <c r="T11">
        <v>16.26</v>
      </c>
      <c r="U11">
        <v>18.27</v>
      </c>
      <c r="V11">
        <v>18.64</v>
      </c>
      <c r="W11">
        <v>19.06</v>
      </c>
      <c r="X11">
        <v>19.58</v>
      </c>
      <c r="Y11">
        <v>20.83</v>
      </c>
      <c r="Z11">
        <v>21.14</v>
      </c>
      <c r="AA11">
        <v>21.81</v>
      </c>
      <c r="AB11">
        <v>22.86</v>
      </c>
      <c r="AC11">
        <v>23.33</v>
      </c>
      <c r="AD11">
        <v>25.02</v>
      </c>
      <c r="AE11">
        <v>25.75</v>
      </c>
      <c r="AF11">
        <v>26.38</v>
      </c>
      <c r="AG11">
        <v>26.6</v>
      </c>
    </row>
    <row r="12" spans="1:33" ht="12.75">
      <c r="A12">
        <v>701</v>
      </c>
      <c r="B12">
        <v>7</v>
      </c>
      <c r="C12" t="s">
        <v>92</v>
      </c>
      <c r="D12">
        <v>12.38</v>
      </c>
      <c r="E12">
        <v>11.85</v>
      </c>
      <c r="F12">
        <v>10.57</v>
      </c>
      <c r="G12">
        <v>9.32</v>
      </c>
      <c r="H12">
        <v>8.99</v>
      </c>
      <c r="I12">
        <v>9.41</v>
      </c>
      <c r="J12">
        <v>9.63</v>
      </c>
      <c r="K12">
        <v>9.72</v>
      </c>
      <c r="L12">
        <v>10.07</v>
      </c>
      <c r="M12">
        <v>9.84</v>
      </c>
      <c r="N12">
        <v>9.75</v>
      </c>
      <c r="O12">
        <v>9.83</v>
      </c>
      <c r="P12">
        <v>10.43</v>
      </c>
      <c r="Q12">
        <v>11.72</v>
      </c>
      <c r="R12">
        <v>12.8</v>
      </c>
      <c r="S12">
        <v>13.53</v>
      </c>
      <c r="T12">
        <v>14.07</v>
      </c>
      <c r="U12">
        <v>15.07</v>
      </c>
      <c r="V12">
        <v>16.62</v>
      </c>
      <c r="W12">
        <v>17.57</v>
      </c>
      <c r="X12">
        <v>17.44</v>
      </c>
      <c r="Y12">
        <v>17.66</v>
      </c>
      <c r="Z12">
        <v>18.85</v>
      </c>
      <c r="AA12">
        <v>19.23</v>
      </c>
      <c r="AB12">
        <v>19.5</v>
      </c>
      <c r="AC12">
        <v>19.68</v>
      </c>
      <c r="AD12">
        <v>19.76</v>
      </c>
      <c r="AE12">
        <v>20.16</v>
      </c>
      <c r="AF12">
        <v>20.77</v>
      </c>
      <c r="AG12">
        <v>21.29</v>
      </c>
    </row>
    <row r="13" spans="1:33" ht="12.75">
      <c r="A13">
        <v>701</v>
      </c>
      <c r="B13">
        <v>8</v>
      </c>
      <c r="C13" t="s">
        <v>93</v>
      </c>
      <c r="D13">
        <v>12.38</v>
      </c>
      <c r="E13">
        <v>11.85</v>
      </c>
      <c r="F13">
        <v>10.57</v>
      </c>
      <c r="G13">
        <v>9.32</v>
      </c>
      <c r="H13">
        <v>8.99</v>
      </c>
      <c r="I13">
        <v>9.41</v>
      </c>
      <c r="J13">
        <v>9.63</v>
      </c>
      <c r="K13">
        <v>9.72</v>
      </c>
      <c r="L13">
        <v>10.07</v>
      </c>
      <c r="M13">
        <v>9.84</v>
      </c>
      <c r="N13">
        <v>9.75</v>
      </c>
      <c r="O13">
        <v>9.83</v>
      </c>
      <c r="P13">
        <v>10.43</v>
      </c>
      <c r="Q13">
        <v>11.72</v>
      </c>
      <c r="R13">
        <v>12.8</v>
      </c>
      <c r="S13">
        <v>13.53</v>
      </c>
      <c r="T13">
        <v>14.07</v>
      </c>
      <c r="U13">
        <v>15.07</v>
      </c>
      <c r="V13">
        <v>16.62</v>
      </c>
      <c r="W13">
        <v>17.57</v>
      </c>
      <c r="X13">
        <v>17.44</v>
      </c>
      <c r="Y13">
        <v>17.66</v>
      </c>
      <c r="Z13">
        <v>18.85</v>
      </c>
      <c r="AA13">
        <v>19.23</v>
      </c>
      <c r="AB13">
        <v>19.5</v>
      </c>
      <c r="AC13">
        <v>19.68</v>
      </c>
      <c r="AD13">
        <v>19.76</v>
      </c>
      <c r="AE13">
        <v>20.16</v>
      </c>
      <c r="AF13">
        <v>20.77</v>
      </c>
      <c r="AG13">
        <v>21.29</v>
      </c>
    </row>
    <row r="14" spans="1:3" ht="12.75">
      <c r="A14">
        <v>701</v>
      </c>
      <c r="B14" t="s">
        <v>7</v>
      </c>
      <c r="C14" t="s">
        <v>94</v>
      </c>
    </row>
    <row r="15" spans="1:33" ht="12.75">
      <c r="A15">
        <v>701</v>
      </c>
      <c r="B15">
        <v>9</v>
      </c>
      <c r="C15" t="s">
        <v>95</v>
      </c>
      <c r="D15">
        <v>1.5</v>
      </c>
      <c r="E15">
        <v>1.16</v>
      </c>
      <c r="F15">
        <v>0.89</v>
      </c>
      <c r="G15">
        <v>0.59</v>
      </c>
      <c r="H15">
        <v>0.56</v>
      </c>
      <c r="I15">
        <v>0.68</v>
      </c>
      <c r="J15">
        <v>0.83</v>
      </c>
      <c r="K15">
        <v>1.03</v>
      </c>
      <c r="L15">
        <v>1.13</v>
      </c>
      <c r="M15">
        <v>0.92</v>
      </c>
      <c r="N15">
        <v>1.08</v>
      </c>
      <c r="O15">
        <v>1.26</v>
      </c>
      <c r="P15">
        <v>1.57</v>
      </c>
      <c r="Q15">
        <v>1.11</v>
      </c>
      <c r="R15">
        <v>1.06</v>
      </c>
      <c r="S15">
        <v>1.09</v>
      </c>
      <c r="T15">
        <v>1.29</v>
      </c>
      <c r="U15">
        <v>2.56</v>
      </c>
      <c r="V15">
        <v>3.31</v>
      </c>
      <c r="W15">
        <v>3.71</v>
      </c>
      <c r="X15">
        <v>4.06</v>
      </c>
      <c r="Y15">
        <v>4.99</v>
      </c>
      <c r="Z15">
        <v>4.85</v>
      </c>
      <c r="AA15">
        <v>4.76</v>
      </c>
      <c r="AB15">
        <v>5.31</v>
      </c>
      <c r="AC15">
        <v>5.17</v>
      </c>
      <c r="AD15">
        <v>6.29</v>
      </c>
      <c r="AE15">
        <v>6.19</v>
      </c>
      <c r="AF15">
        <v>6.48</v>
      </c>
      <c r="AG15">
        <v>6.07</v>
      </c>
    </row>
    <row r="16" spans="1:33" ht="12.75">
      <c r="A16">
        <v>701</v>
      </c>
      <c r="B16">
        <v>10</v>
      </c>
      <c r="C16" t="s">
        <v>96</v>
      </c>
      <c r="D16">
        <v>6.36</v>
      </c>
      <c r="E16">
        <v>5.24</v>
      </c>
      <c r="F16">
        <v>4.48</v>
      </c>
      <c r="G16">
        <v>3.36</v>
      </c>
      <c r="H16">
        <v>3.29</v>
      </c>
      <c r="I16">
        <v>3.8</v>
      </c>
      <c r="J16">
        <v>4.64</v>
      </c>
      <c r="K16">
        <v>5.7</v>
      </c>
      <c r="L16">
        <v>6</v>
      </c>
      <c r="M16">
        <v>4.9</v>
      </c>
      <c r="N16">
        <v>5.83</v>
      </c>
      <c r="O16">
        <v>6.71</v>
      </c>
      <c r="P16">
        <v>7.79</v>
      </c>
      <c r="Q16">
        <v>4.75</v>
      </c>
      <c r="R16">
        <v>4.15</v>
      </c>
      <c r="S16">
        <v>3.8</v>
      </c>
      <c r="T16">
        <v>4.28</v>
      </c>
      <c r="U16">
        <v>8.14</v>
      </c>
      <c r="V16">
        <v>9.69</v>
      </c>
      <c r="W16">
        <v>10.32</v>
      </c>
      <c r="X16">
        <v>11.17</v>
      </c>
      <c r="Y16">
        <v>13.63</v>
      </c>
      <c r="Z16">
        <v>12.42</v>
      </c>
      <c r="AA16">
        <v>12.08</v>
      </c>
      <c r="AB16">
        <v>13.58</v>
      </c>
      <c r="AC16">
        <v>13.53</v>
      </c>
      <c r="AD16">
        <v>16.53</v>
      </c>
      <c r="AE16">
        <v>15.86</v>
      </c>
      <c r="AF16">
        <v>16</v>
      </c>
      <c r="AG16">
        <v>14.71</v>
      </c>
    </row>
    <row r="17" spans="1:33" ht="12.75">
      <c r="A17">
        <v>701</v>
      </c>
      <c r="B17">
        <v>11</v>
      </c>
      <c r="C17" t="s">
        <v>97</v>
      </c>
      <c r="D17">
        <v>23.59</v>
      </c>
      <c r="E17">
        <v>22.19</v>
      </c>
      <c r="F17">
        <v>19.86</v>
      </c>
      <c r="G17">
        <v>17.6</v>
      </c>
      <c r="H17">
        <v>17.07</v>
      </c>
      <c r="I17">
        <v>18</v>
      </c>
      <c r="J17">
        <v>17.9</v>
      </c>
      <c r="K17">
        <v>18.01</v>
      </c>
      <c r="L17">
        <v>18.74</v>
      </c>
      <c r="M17">
        <v>18.8</v>
      </c>
      <c r="N17">
        <v>18.61</v>
      </c>
      <c r="O17">
        <v>18.78</v>
      </c>
      <c r="P17">
        <v>20.13</v>
      </c>
      <c r="Q17">
        <v>23.47</v>
      </c>
      <c r="R17">
        <v>25.54</v>
      </c>
      <c r="S17">
        <v>28.61</v>
      </c>
      <c r="T17">
        <v>30.15</v>
      </c>
      <c r="U17">
        <v>31.4</v>
      </c>
      <c r="V17">
        <v>34.23</v>
      </c>
      <c r="W17">
        <v>35.96</v>
      </c>
      <c r="X17">
        <v>36.4</v>
      </c>
      <c r="Y17">
        <v>36.6</v>
      </c>
      <c r="Z17">
        <v>39.03</v>
      </c>
      <c r="AA17">
        <v>39.4</v>
      </c>
      <c r="AB17">
        <v>39.09</v>
      </c>
      <c r="AC17">
        <v>38.23</v>
      </c>
      <c r="AD17">
        <v>38.08</v>
      </c>
      <c r="AE17">
        <v>39.01</v>
      </c>
      <c r="AF17">
        <v>40.51</v>
      </c>
      <c r="AG17">
        <v>41.28</v>
      </c>
    </row>
    <row r="18" spans="1:33" ht="12.75">
      <c r="A18">
        <v>701</v>
      </c>
      <c r="B18">
        <v>12</v>
      </c>
      <c r="C18" t="s">
        <v>98</v>
      </c>
      <c r="D18">
        <v>23.59</v>
      </c>
      <c r="E18">
        <v>22.19</v>
      </c>
      <c r="F18">
        <v>19.86</v>
      </c>
      <c r="G18">
        <v>17.6</v>
      </c>
      <c r="H18">
        <v>17.07</v>
      </c>
      <c r="I18">
        <v>18</v>
      </c>
      <c r="J18">
        <v>17.89</v>
      </c>
      <c r="K18">
        <v>18.01</v>
      </c>
      <c r="L18">
        <v>18.74</v>
      </c>
      <c r="M18">
        <v>18.8</v>
      </c>
      <c r="N18">
        <v>18.61</v>
      </c>
      <c r="O18">
        <v>18.78</v>
      </c>
      <c r="P18">
        <v>20.13</v>
      </c>
      <c r="Q18">
        <v>23.47</v>
      </c>
      <c r="R18">
        <v>25.54</v>
      </c>
      <c r="S18">
        <v>28.61</v>
      </c>
      <c r="T18">
        <v>30.15</v>
      </c>
      <c r="U18">
        <v>31.4</v>
      </c>
      <c r="V18">
        <v>34.23</v>
      </c>
      <c r="W18">
        <v>35.96</v>
      </c>
      <c r="X18">
        <v>36.4</v>
      </c>
      <c r="Y18">
        <v>36.6</v>
      </c>
      <c r="Z18">
        <v>39.03</v>
      </c>
      <c r="AA18">
        <v>39.4</v>
      </c>
      <c r="AB18">
        <v>39.09</v>
      </c>
      <c r="AC18">
        <v>38.23</v>
      </c>
      <c r="AD18">
        <v>38.08</v>
      </c>
      <c r="AE18">
        <v>39.01</v>
      </c>
      <c r="AF18">
        <v>40.51</v>
      </c>
      <c r="AG18">
        <v>41.28</v>
      </c>
    </row>
    <row r="19" spans="1:3" ht="12.75">
      <c r="A19">
        <v>701</v>
      </c>
      <c r="B19" t="s">
        <v>7</v>
      </c>
      <c r="C19" t="s">
        <v>99</v>
      </c>
    </row>
    <row r="20" spans="1:33" ht="12.75">
      <c r="A20">
        <v>701</v>
      </c>
      <c r="B20">
        <v>13</v>
      </c>
      <c r="C20" t="s">
        <v>95</v>
      </c>
      <c r="D20">
        <v>2.39</v>
      </c>
      <c r="E20">
        <v>2.16</v>
      </c>
      <c r="F20">
        <v>1.84</v>
      </c>
      <c r="G20">
        <v>1.44</v>
      </c>
      <c r="H20">
        <v>1.41</v>
      </c>
      <c r="I20">
        <v>1.7</v>
      </c>
      <c r="J20">
        <v>1.86</v>
      </c>
      <c r="K20">
        <v>2.09</v>
      </c>
      <c r="L20">
        <v>2.24</v>
      </c>
      <c r="M20">
        <v>2.16</v>
      </c>
      <c r="N20">
        <v>2.23</v>
      </c>
      <c r="O20">
        <v>2.35</v>
      </c>
      <c r="P20">
        <v>2.72</v>
      </c>
      <c r="Q20">
        <v>3.22</v>
      </c>
      <c r="R20">
        <v>3.72</v>
      </c>
      <c r="S20">
        <v>4.09</v>
      </c>
      <c r="T20">
        <v>4.57</v>
      </c>
      <c r="U20">
        <v>5.26</v>
      </c>
      <c r="V20">
        <v>5.77</v>
      </c>
      <c r="W20">
        <v>6.14</v>
      </c>
      <c r="X20">
        <v>6.03</v>
      </c>
      <c r="Y20">
        <v>6.24</v>
      </c>
      <c r="Z20">
        <v>6.94</v>
      </c>
      <c r="AA20">
        <v>7.29</v>
      </c>
      <c r="AB20">
        <v>7.49</v>
      </c>
      <c r="AC20">
        <v>7.6</v>
      </c>
      <c r="AD20">
        <v>7.92</v>
      </c>
      <c r="AE20">
        <v>8.31</v>
      </c>
      <c r="AF20">
        <v>8.71</v>
      </c>
      <c r="AG20">
        <v>9.01</v>
      </c>
    </row>
    <row r="21" spans="1:33" ht="12.75">
      <c r="A21">
        <v>701</v>
      </c>
      <c r="B21">
        <v>14</v>
      </c>
      <c r="C21" t="s">
        <v>96</v>
      </c>
      <c r="D21">
        <v>17.27</v>
      </c>
      <c r="E21">
        <v>16.46</v>
      </c>
      <c r="F21">
        <v>16.38</v>
      </c>
      <c r="G21">
        <v>15.04</v>
      </c>
      <c r="H21">
        <v>14.82</v>
      </c>
      <c r="I21">
        <v>16.08</v>
      </c>
      <c r="J21">
        <v>17.05</v>
      </c>
      <c r="K21">
        <v>19.05</v>
      </c>
      <c r="L21">
        <v>19.73</v>
      </c>
      <c r="M21">
        <v>20.01</v>
      </c>
      <c r="N21">
        <v>21.04</v>
      </c>
      <c r="O21">
        <v>21.98</v>
      </c>
      <c r="P21">
        <v>23.46</v>
      </c>
      <c r="Q21">
        <v>23.87</v>
      </c>
      <c r="R21">
        <v>24.67</v>
      </c>
      <c r="S21">
        <v>25.64</v>
      </c>
      <c r="T21">
        <v>27.49</v>
      </c>
      <c r="U21">
        <v>29</v>
      </c>
      <c r="V21">
        <v>28.21</v>
      </c>
      <c r="W21">
        <v>28.3</v>
      </c>
      <c r="X21">
        <v>28.74</v>
      </c>
      <c r="Y21">
        <v>29.64</v>
      </c>
      <c r="Z21">
        <v>30.42</v>
      </c>
      <c r="AA21">
        <v>31.63</v>
      </c>
      <c r="AB21">
        <v>32.63</v>
      </c>
      <c r="AC21">
        <v>33.04</v>
      </c>
      <c r="AD21">
        <v>34.64</v>
      </c>
      <c r="AE21">
        <v>35.82</v>
      </c>
      <c r="AF21">
        <v>36.48</v>
      </c>
      <c r="AG21">
        <v>36.83</v>
      </c>
    </row>
    <row r="22" spans="1:33" ht="12.75">
      <c r="A22">
        <v>701</v>
      </c>
      <c r="B22">
        <v>15</v>
      </c>
      <c r="C22" t="s">
        <v>97</v>
      </c>
      <c r="D22">
        <v>13.86</v>
      </c>
      <c r="E22">
        <v>13.13</v>
      </c>
      <c r="F22">
        <v>11.23</v>
      </c>
      <c r="G22">
        <v>9.6</v>
      </c>
      <c r="H22">
        <v>9.54</v>
      </c>
      <c r="I22">
        <v>10.54</v>
      </c>
      <c r="J22">
        <v>10.93</v>
      </c>
      <c r="K22">
        <v>10.96</v>
      </c>
      <c r="L22">
        <v>11.34</v>
      </c>
      <c r="M22">
        <v>10.78</v>
      </c>
      <c r="N22">
        <v>10.6</v>
      </c>
      <c r="O22">
        <v>10.7</v>
      </c>
      <c r="P22">
        <v>11.6</v>
      </c>
      <c r="Q22">
        <v>13.51</v>
      </c>
      <c r="R22">
        <v>15.09</v>
      </c>
      <c r="S22">
        <v>15.94</v>
      </c>
      <c r="T22">
        <v>16.62</v>
      </c>
      <c r="U22">
        <v>18.13</v>
      </c>
      <c r="V22">
        <v>20.46</v>
      </c>
      <c r="W22">
        <v>21.68</v>
      </c>
      <c r="X22">
        <v>20.97</v>
      </c>
      <c r="Y22">
        <v>21.06</v>
      </c>
      <c r="Z22">
        <v>22.8</v>
      </c>
      <c r="AA22">
        <v>23.05</v>
      </c>
      <c r="AB22">
        <v>22.94</v>
      </c>
      <c r="AC22">
        <v>23.02</v>
      </c>
      <c r="AD22">
        <v>22.87</v>
      </c>
      <c r="AE22">
        <v>23.19</v>
      </c>
      <c r="AF22">
        <v>23.87</v>
      </c>
      <c r="AG22">
        <v>24.45</v>
      </c>
    </row>
    <row r="23" spans="1:33" ht="12.75">
      <c r="A23">
        <v>701</v>
      </c>
      <c r="B23">
        <v>16</v>
      </c>
      <c r="C23" t="s">
        <v>98</v>
      </c>
      <c r="D23">
        <v>13.86</v>
      </c>
      <c r="E23">
        <v>13.13</v>
      </c>
      <c r="F23">
        <v>11.23</v>
      </c>
      <c r="G23">
        <v>9.6</v>
      </c>
      <c r="H23">
        <v>9.54</v>
      </c>
      <c r="I23">
        <v>10.54</v>
      </c>
      <c r="J23">
        <v>10.93</v>
      </c>
      <c r="K23">
        <v>10.96</v>
      </c>
      <c r="L23">
        <v>11.34</v>
      </c>
      <c r="M23">
        <v>10.78</v>
      </c>
      <c r="N23">
        <v>10.6</v>
      </c>
      <c r="O23">
        <v>10.7</v>
      </c>
      <c r="P23">
        <v>11.6</v>
      </c>
      <c r="Q23">
        <v>13.51</v>
      </c>
      <c r="R23">
        <v>15.09</v>
      </c>
      <c r="S23">
        <v>15.94</v>
      </c>
      <c r="T23">
        <v>16.62</v>
      </c>
      <c r="U23">
        <v>18.12</v>
      </c>
      <c r="V23">
        <v>20.46</v>
      </c>
      <c r="W23">
        <v>21.68</v>
      </c>
      <c r="X23">
        <v>20.97</v>
      </c>
      <c r="Y23">
        <v>21.06</v>
      </c>
      <c r="Z23">
        <v>22.8</v>
      </c>
      <c r="AA23">
        <v>23.05</v>
      </c>
      <c r="AB23">
        <v>22.94</v>
      </c>
      <c r="AC23">
        <v>23.02</v>
      </c>
      <c r="AD23">
        <v>22.87</v>
      </c>
      <c r="AE23">
        <v>23.19</v>
      </c>
      <c r="AF23">
        <v>23.87</v>
      </c>
      <c r="AG23">
        <v>24.45</v>
      </c>
    </row>
    <row r="24" spans="1:3" ht="12.75">
      <c r="A24">
        <v>701</v>
      </c>
      <c r="B24" t="s">
        <v>7</v>
      </c>
      <c r="C24" t="s">
        <v>100</v>
      </c>
    </row>
    <row r="25" spans="1:33" ht="12.75">
      <c r="A25">
        <v>701</v>
      </c>
      <c r="B25">
        <v>17</v>
      </c>
      <c r="C25" t="s">
        <v>95</v>
      </c>
      <c r="D25">
        <v>1</v>
      </c>
      <c r="E25">
        <v>0.95</v>
      </c>
      <c r="F25">
        <v>0.86</v>
      </c>
      <c r="G25">
        <v>0.73</v>
      </c>
      <c r="H25">
        <v>0.66</v>
      </c>
      <c r="I25">
        <v>0.67</v>
      </c>
      <c r="J25">
        <v>0.7</v>
      </c>
      <c r="K25">
        <v>0.75</v>
      </c>
      <c r="L25">
        <v>0.81</v>
      </c>
      <c r="M25">
        <v>0.81</v>
      </c>
      <c r="N25">
        <v>0.83</v>
      </c>
      <c r="O25">
        <v>0.87</v>
      </c>
      <c r="P25">
        <v>0.94</v>
      </c>
      <c r="Q25">
        <v>1.03</v>
      </c>
      <c r="R25">
        <v>1.13</v>
      </c>
      <c r="S25">
        <v>1.23</v>
      </c>
      <c r="T25">
        <v>1.31</v>
      </c>
      <c r="U25">
        <v>1.5</v>
      </c>
      <c r="V25">
        <v>1.67</v>
      </c>
      <c r="W25">
        <v>1.84</v>
      </c>
      <c r="X25">
        <v>1.93</v>
      </c>
      <c r="Y25">
        <v>2.09</v>
      </c>
      <c r="Z25">
        <v>2.28</v>
      </c>
      <c r="AA25">
        <v>2.48</v>
      </c>
      <c r="AB25">
        <v>2.72</v>
      </c>
      <c r="AC25">
        <v>2.92</v>
      </c>
      <c r="AD25">
        <v>3.13</v>
      </c>
      <c r="AE25">
        <v>3.38</v>
      </c>
      <c r="AF25">
        <v>3.61</v>
      </c>
      <c r="AG25">
        <v>3.85</v>
      </c>
    </row>
    <row r="26" spans="1:33" ht="12.75">
      <c r="A26">
        <v>701</v>
      </c>
      <c r="B26">
        <v>18</v>
      </c>
      <c r="C26" t="s">
        <v>96</v>
      </c>
      <c r="D26">
        <v>10.04</v>
      </c>
      <c r="E26">
        <v>9.8</v>
      </c>
      <c r="F26">
        <v>9.49</v>
      </c>
      <c r="G26">
        <v>8.88</v>
      </c>
      <c r="H26">
        <v>8.6</v>
      </c>
      <c r="I26">
        <v>8.92</v>
      </c>
      <c r="J26">
        <v>9.2</v>
      </c>
      <c r="K26">
        <v>9.67</v>
      </c>
      <c r="L26">
        <v>10</v>
      </c>
      <c r="M26">
        <v>9.89</v>
      </c>
      <c r="N26">
        <v>10.2</v>
      </c>
      <c r="O26">
        <v>10.56</v>
      </c>
      <c r="P26">
        <v>11.09</v>
      </c>
      <c r="Q26">
        <v>11.57</v>
      </c>
      <c r="R26">
        <v>12.16</v>
      </c>
      <c r="S26">
        <v>12.57</v>
      </c>
      <c r="T26">
        <v>13</v>
      </c>
      <c r="U26">
        <v>14.23</v>
      </c>
      <c r="V26">
        <v>14.94</v>
      </c>
      <c r="W26">
        <v>15.52</v>
      </c>
      <c r="X26">
        <v>15.91</v>
      </c>
      <c r="Y26">
        <v>16.71</v>
      </c>
      <c r="Z26">
        <v>17.5</v>
      </c>
      <c r="AA26">
        <v>18.28</v>
      </c>
      <c r="AB26">
        <v>19.08</v>
      </c>
      <c r="AC26">
        <v>19.86</v>
      </c>
      <c r="AD26">
        <v>20.88</v>
      </c>
      <c r="AE26">
        <v>21.95</v>
      </c>
      <c r="AF26">
        <v>22.79</v>
      </c>
      <c r="AG26">
        <v>23.66</v>
      </c>
    </row>
    <row r="27" spans="1:33" ht="12.75">
      <c r="A27">
        <v>701</v>
      </c>
      <c r="B27">
        <v>19</v>
      </c>
      <c r="C27" t="s">
        <v>97</v>
      </c>
      <c r="D27">
        <v>9.97</v>
      </c>
      <c r="E27">
        <v>9.71</v>
      </c>
      <c r="F27">
        <v>9.08</v>
      </c>
      <c r="G27">
        <v>8.26</v>
      </c>
      <c r="H27">
        <v>7.72</v>
      </c>
      <c r="I27">
        <v>7.56</v>
      </c>
      <c r="J27">
        <v>7.66</v>
      </c>
      <c r="K27">
        <v>7.81</v>
      </c>
      <c r="L27">
        <v>8.09</v>
      </c>
      <c r="M27">
        <v>8.16</v>
      </c>
      <c r="N27">
        <v>8.17</v>
      </c>
      <c r="O27">
        <v>8.22</v>
      </c>
      <c r="P27">
        <v>8.43</v>
      </c>
      <c r="Q27">
        <v>8.87</v>
      </c>
      <c r="R27">
        <v>9.32</v>
      </c>
      <c r="S27">
        <v>9.77</v>
      </c>
      <c r="T27">
        <v>10.09</v>
      </c>
      <c r="U27">
        <v>10.55</v>
      </c>
      <c r="V27">
        <v>11.2</v>
      </c>
      <c r="W27">
        <v>11.83</v>
      </c>
      <c r="X27">
        <v>12.15</v>
      </c>
      <c r="Y27">
        <v>12.51</v>
      </c>
      <c r="Z27">
        <v>13.05</v>
      </c>
      <c r="AA27">
        <v>13.57</v>
      </c>
      <c r="AB27">
        <v>14.26</v>
      </c>
      <c r="AC27">
        <v>14.69</v>
      </c>
      <c r="AD27">
        <v>15</v>
      </c>
      <c r="AE27">
        <v>15.39</v>
      </c>
      <c r="AF27">
        <v>15.83</v>
      </c>
      <c r="AG27">
        <v>16.28</v>
      </c>
    </row>
    <row r="28" spans="1:33" ht="12.75">
      <c r="A28">
        <v>701</v>
      </c>
      <c r="B28">
        <v>20</v>
      </c>
      <c r="C28" t="s">
        <v>98</v>
      </c>
      <c r="D28">
        <v>9.97</v>
      </c>
      <c r="E28">
        <v>9.71</v>
      </c>
      <c r="F28">
        <v>9.08</v>
      </c>
      <c r="G28">
        <v>8.26</v>
      </c>
      <c r="H28">
        <v>7.72</v>
      </c>
      <c r="I28">
        <v>7.56</v>
      </c>
      <c r="J28">
        <v>7.66</v>
      </c>
      <c r="K28">
        <v>7.81</v>
      </c>
      <c r="L28">
        <v>8.09</v>
      </c>
      <c r="M28">
        <v>8.16</v>
      </c>
      <c r="N28">
        <v>8.17</v>
      </c>
      <c r="O28">
        <v>8.22</v>
      </c>
      <c r="P28">
        <v>8.43</v>
      </c>
      <c r="Q28">
        <v>8.87</v>
      </c>
      <c r="R28">
        <v>9.33</v>
      </c>
      <c r="S28">
        <v>9.77</v>
      </c>
      <c r="T28">
        <v>10.09</v>
      </c>
      <c r="U28">
        <v>10.55</v>
      </c>
      <c r="V28">
        <v>11.2</v>
      </c>
      <c r="W28">
        <v>11.83</v>
      </c>
      <c r="X28">
        <v>12.15</v>
      </c>
      <c r="Y28">
        <v>12.51</v>
      </c>
      <c r="Z28">
        <v>13.05</v>
      </c>
      <c r="AA28">
        <v>13.57</v>
      </c>
      <c r="AB28">
        <v>14.26</v>
      </c>
      <c r="AC28">
        <v>14.69</v>
      </c>
      <c r="AD28">
        <v>15</v>
      </c>
      <c r="AE28">
        <v>15.39</v>
      </c>
      <c r="AF28">
        <v>15.83</v>
      </c>
      <c r="AG28">
        <v>16.28</v>
      </c>
    </row>
    <row r="29" spans="1:3" ht="12.75">
      <c r="A29">
        <v>701</v>
      </c>
      <c r="B29" t="s">
        <v>7</v>
      </c>
      <c r="C29" t="s">
        <v>101</v>
      </c>
    </row>
    <row r="30" spans="1:33" ht="12.75">
      <c r="A30">
        <v>701</v>
      </c>
      <c r="B30">
        <v>21</v>
      </c>
      <c r="C30" t="s">
        <v>90</v>
      </c>
      <c r="D30">
        <v>1.33</v>
      </c>
      <c r="E30">
        <v>0.87</v>
      </c>
      <c r="F30">
        <v>0.48</v>
      </c>
      <c r="G30">
        <v>0.1</v>
      </c>
      <c r="H30">
        <v>0.14</v>
      </c>
      <c r="I30">
        <v>0.3</v>
      </c>
      <c r="J30">
        <v>0.54</v>
      </c>
      <c r="K30">
        <v>0.7</v>
      </c>
      <c r="L30">
        <v>0.98</v>
      </c>
      <c r="M30">
        <v>0.57</v>
      </c>
      <c r="N30">
        <v>0.75</v>
      </c>
      <c r="O30">
        <v>1.1</v>
      </c>
      <c r="P30">
        <v>1.46</v>
      </c>
      <c r="Q30">
        <v>0.84</v>
      </c>
      <c r="R30">
        <v>0.49</v>
      </c>
      <c r="S30">
        <v>0.63</v>
      </c>
      <c r="T30">
        <v>0.87</v>
      </c>
      <c r="U30">
        <v>2.51</v>
      </c>
      <c r="V30">
        <v>2.81</v>
      </c>
      <c r="W30">
        <v>3.87</v>
      </c>
      <c r="X30">
        <v>2.97</v>
      </c>
      <c r="Y30">
        <v>4.35</v>
      </c>
      <c r="Z30">
        <v>4.84</v>
      </c>
      <c r="AA30">
        <v>4.35</v>
      </c>
      <c r="AB30">
        <v>4.54</v>
      </c>
      <c r="AC30">
        <v>4.33</v>
      </c>
      <c r="AD30">
        <v>5.56</v>
      </c>
      <c r="AE30">
        <v>5.8</v>
      </c>
      <c r="AF30">
        <v>5.67</v>
      </c>
      <c r="AG30">
        <v>5.19</v>
      </c>
    </row>
    <row r="31" spans="1:33" ht="12.75">
      <c r="A31">
        <v>701</v>
      </c>
      <c r="B31">
        <v>22</v>
      </c>
      <c r="C31" t="s">
        <v>91</v>
      </c>
      <c r="D31">
        <v>7.54</v>
      </c>
      <c r="E31">
        <v>5.03</v>
      </c>
      <c r="F31">
        <v>3.16</v>
      </c>
      <c r="G31">
        <v>0.95</v>
      </c>
      <c r="H31">
        <v>1.41</v>
      </c>
      <c r="I31">
        <v>2.54</v>
      </c>
      <c r="J31">
        <v>4.7</v>
      </c>
      <c r="K31">
        <v>6.03</v>
      </c>
      <c r="L31">
        <v>7.53</v>
      </c>
      <c r="M31">
        <v>4.98</v>
      </c>
      <c r="N31">
        <v>6.4</v>
      </c>
      <c r="O31">
        <v>8.92</v>
      </c>
      <c r="P31">
        <v>10.9</v>
      </c>
      <c r="Q31">
        <v>5.76</v>
      </c>
      <c r="R31">
        <v>3.4</v>
      </c>
      <c r="S31">
        <v>4.2</v>
      </c>
      <c r="T31">
        <v>5.55</v>
      </c>
      <c r="U31">
        <v>14.08</v>
      </c>
      <c r="V31">
        <v>13.57</v>
      </c>
      <c r="W31">
        <v>17.33</v>
      </c>
      <c r="X31">
        <v>13.22</v>
      </c>
      <c r="Y31">
        <v>18.71</v>
      </c>
      <c r="Z31">
        <v>18.77</v>
      </c>
      <c r="AA31">
        <v>16.99</v>
      </c>
      <c r="AB31">
        <v>17.78</v>
      </c>
      <c r="AC31">
        <v>16.96</v>
      </c>
      <c r="AD31">
        <v>21.09</v>
      </c>
      <c r="AE31">
        <v>20.81</v>
      </c>
      <c r="AF31">
        <v>19.91</v>
      </c>
      <c r="AG31">
        <v>18.23</v>
      </c>
    </row>
    <row r="32" spans="1:33" ht="12.75">
      <c r="A32">
        <v>701</v>
      </c>
      <c r="B32">
        <v>23</v>
      </c>
      <c r="C32" t="s">
        <v>92</v>
      </c>
      <c r="D32">
        <v>17.26</v>
      </c>
      <c r="E32">
        <v>16.52</v>
      </c>
      <c r="F32">
        <v>15.1</v>
      </c>
      <c r="G32">
        <v>12.6</v>
      </c>
      <c r="H32">
        <v>11.42</v>
      </c>
      <c r="I32">
        <v>11.37</v>
      </c>
      <c r="J32">
        <v>11.19</v>
      </c>
      <c r="K32">
        <v>11.3</v>
      </c>
      <c r="L32">
        <v>12.16</v>
      </c>
      <c r="M32">
        <v>11.76</v>
      </c>
      <c r="N32">
        <v>11.67</v>
      </c>
      <c r="O32">
        <v>11.95</v>
      </c>
      <c r="P32">
        <v>12.83</v>
      </c>
      <c r="Q32">
        <v>14.2</v>
      </c>
      <c r="R32">
        <v>14.76</v>
      </c>
      <c r="S32">
        <v>15.2</v>
      </c>
      <c r="T32">
        <v>15.6</v>
      </c>
      <c r="U32">
        <v>17.31</v>
      </c>
      <c r="V32">
        <v>20.53</v>
      </c>
      <c r="W32">
        <v>22.23</v>
      </c>
      <c r="X32">
        <v>22.54</v>
      </c>
      <c r="Y32">
        <v>23</v>
      </c>
      <c r="Z32">
        <v>24.97</v>
      </c>
      <c r="AA32">
        <v>25.45</v>
      </c>
      <c r="AB32">
        <v>25.49</v>
      </c>
      <c r="AC32">
        <v>25.66</v>
      </c>
      <c r="AD32">
        <v>26.03</v>
      </c>
      <c r="AE32">
        <v>27.54</v>
      </c>
      <c r="AF32">
        <v>28.47</v>
      </c>
      <c r="AG32">
        <v>28.56</v>
      </c>
    </row>
    <row r="33" spans="1:33" ht="12.75">
      <c r="A33">
        <v>701</v>
      </c>
      <c r="B33">
        <v>24</v>
      </c>
      <c r="C33" t="s">
        <v>93</v>
      </c>
      <c r="D33">
        <v>17.6</v>
      </c>
      <c r="E33">
        <v>17.23</v>
      </c>
      <c r="F33">
        <v>15.12</v>
      </c>
      <c r="G33">
        <v>10.71</v>
      </c>
      <c r="H33">
        <v>9.97</v>
      </c>
      <c r="I33">
        <v>11.7</v>
      </c>
      <c r="J33">
        <v>11.47</v>
      </c>
      <c r="K33">
        <v>11.54</v>
      </c>
      <c r="L33">
        <v>12.99</v>
      </c>
      <c r="M33">
        <v>11.44</v>
      </c>
      <c r="N33">
        <v>11.74</v>
      </c>
      <c r="O33">
        <v>12.31</v>
      </c>
      <c r="P33">
        <v>13.38</v>
      </c>
      <c r="Q33">
        <v>14.58</v>
      </c>
      <c r="R33">
        <v>14.5</v>
      </c>
      <c r="S33">
        <v>14.93</v>
      </c>
      <c r="T33">
        <v>15.72</v>
      </c>
      <c r="U33">
        <v>17.8</v>
      </c>
      <c r="V33">
        <v>20.73</v>
      </c>
      <c r="W33">
        <v>22.34</v>
      </c>
      <c r="X33">
        <v>22.44</v>
      </c>
      <c r="Y33">
        <v>23.25</v>
      </c>
      <c r="Z33">
        <v>25.8</v>
      </c>
      <c r="AA33">
        <v>25.59</v>
      </c>
      <c r="AB33">
        <v>25.54</v>
      </c>
      <c r="AC33">
        <v>25.54</v>
      </c>
      <c r="AD33">
        <v>26.34</v>
      </c>
      <c r="AE33">
        <v>27.85</v>
      </c>
      <c r="AF33">
        <v>28.48</v>
      </c>
      <c r="AG33">
        <v>28.47</v>
      </c>
    </row>
    <row r="34" spans="1:3" ht="12.75">
      <c r="A34">
        <v>701</v>
      </c>
      <c r="B34" t="s">
        <v>7</v>
      </c>
      <c r="C34" t="s">
        <v>102</v>
      </c>
    </row>
    <row r="35" spans="1:33" ht="12.75">
      <c r="A35">
        <v>701</v>
      </c>
      <c r="B35">
        <v>25</v>
      </c>
      <c r="C35" t="s">
        <v>95</v>
      </c>
      <c r="D35">
        <v>1.23</v>
      </c>
      <c r="E35">
        <v>0.91</v>
      </c>
      <c r="F35">
        <v>0.58</v>
      </c>
      <c r="G35">
        <v>0.3</v>
      </c>
      <c r="H35">
        <v>0.26</v>
      </c>
      <c r="I35">
        <v>0.35</v>
      </c>
      <c r="J35">
        <v>0.46</v>
      </c>
      <c r="K35">
        <v>0.62</v>
      </c>
      <c r="L35">
        <v>0.79</v>
      </c>
      <c r="M35">
        <v>0.63</v>
      </c>
      <c r="N35">
        <v>0.75</v>
      </c>
      <c r="O35">
        <v>0.93</v>
      </c>
      <c r="P35">
        <v>1.14</v>
      </c>
      <c r="Q35">
        <v>0.7</v>
      </c>
      <c r="R35">
        <v>0.57</v>
      </c>
      <c r="S35">
        <v>0.72</v>
      </c>
      <c r="T35">
        <v>1.02</v>
      </c>
      <c r="U35">
        <v>2.07</v>
      </c>
      <c r="V35">
        <v>2.93</v>
      </c>
      <c r="W35">
        <v>3.5</v>
      </c>
      <c r="X35">
        <v>3.26</v>
      </c>
      <c r="Y35">
        <v>3.98</v>
      </c>
      <c r="Z35">
        <v>4.14</v>
      </c>
      <c r="AA35">
        <v>4.17</v>
      </c>
      <c r="AB35">
        <v>4.49</v>
      </c>
      <c r="AC35">
        <v>4.6</v>
      </c>
      <c r="AD35">
        <v>5.28</v>
      </c>
      <c r="AE35">
        <v>5.61</v>
      </c>
      <c r="AF35">
        <v>5.75</v>
      </c>
      <c r="AG35">
        <v>5.35</v>
      </c>
    </row>
    <row r="36" spans="1:33" ht="12.75">
      <c r="A36">
        <v>701</v>
      </c>
      <c r="B36">
        <v>26</v>
      </c>
      <c r="C36" t="s">
        <v>96</v>
      </c>
      <c r="D36">
        <v>10.16</v>
      </c>
      <c r="E36">
        <v>7.78</v>
      </c>
      <c r="F36">
        <v>5.4</v>
      </c>
      <c r="G36">
        <v>3.14</v>
      </c>
      <c r="H36">
        <v>2.78</v>
      </c>
      <c r="I36">
        <v>3.59</v>
      </c>
      <c r="J36">
        <v>4.65</v>
      </c>
      <c r="K36">
        <v>6.19</v>
      </c>
      <c r="L36">
        <v>7.27</v>
      </c>
      <c r="M36">
        <v>5.76</v>
      </c>
      <c r="N36">
        <v>6.91</v>
      </c>
      <c r="O36">
        <v>8.3</v>
      </c>
      <c r="P36">
        <v>9.48</v>
      </c>
      <c r="Q36">
        <v>5.35</v>
      </c>
      <c r="R36">
        <v>4.13</v>
      </c>
      <c r="S36">
        <v>5.07</v>
      </c>
      <c r="T36">
        <v>6.95</v>
      </c>
      <c r="U36">
        <v>12.66</v>
      </c>
      <c r="V36">
        <v>15.24</v>
      </c>
      <c r="W36">
        <v>16.78</v>
      </c>
      <c r="X36">
        <v>15.33</v>
      </c>
      <c r="Y36">
        <v>18.31</v>
      </c>
      <c r="Z36">
        <v>17.54</v>
      </c>
      <c r="AA36">
        <v>17.22</v>
      </c>
      <c r="AB36">
        <v>18.42</v>
      </c>
      <c r="AC36">
        <v>18.71</v>
      </c>
      <c r="AD36">
        <v>21.15</v>
      </c>
      <c r="AE36">
        <v>21.24</v>
      </c>
      <c r="AF36">
        <v>21.01</v>
      </c>
      <c r="AG36">
        <v>19.47</v>
      </c>
    </row>
    <row r="37" spans="1:33" ht="12.75">
      <c r="A37">
        <v>701</v>
      </c>
      <c r="B37">
        <v>27</v>
      </c>
      <c r="C37" t="s">
        <v>97</v>
      </c>
      <c r="D37">
        <v>12.13</v>
      </c>
      <c r="E37">
        <v>11.64</v>
      </c>
      <c r="F37">
        <v>10.76</v>
      </c>
      <c r="G37">
        <v>9.51</v>
      </c>
      <c r="H37">
        <v>9.34</v>
      </c>
      <c r="I37">
        <v>9.81</v>
      </c>
      <c r="J37">
        <v>9.86</v>
      </c>
      <c r="K37">
        <v>9.96</v>
      </c>
      <c r="L37">
        <v>10.82</v>
      </c>
      <c r="M37">
        <v>10.96</v>
      </c>
      <c r="N37">
        <v>10.9</v>
      </c>
      <c r="O37">
        <v>11.17</v>
      </c>
      <c r="P37">
        <v>11.99</v>
      </c>
      <c r="Q37">
        <v>13.15</v>
      </c>
      <c r="R37">
        <v>13.72</v>
      </c>
      <c r="S37">
        <v>14.18</v>
      </c>
      <c r="T37">
        <v>14.62</v>
      </c>
      <c r="U37">
        <v>16.38</v>
      </c>
      <c r="V37">
        <v>19.22</v>
      </c>
      <c r="W37">
        <v>20.86</v>
      </c>
      <c r="X37">
        <v>21.28</v>
      </c>
      <c r="Y37">
        <v>21.75</v>
      </c>
      <c r="Z37">
        <v>23.62</v>
      </c>
      <c r="AA37">
        <v>24.19</v>
      </c>
      <c r="AB37">
        <v>24.4</v>
      </c>
      <c r="AC37">
        <v>24.57</v>
      </c>
      <c r="AD37">
        <v>24.97</v>
      </c>
      <c r="AE37">
        <v>26.43</v>
      </c>
      <c r="AF37">
        <v>27.35</v>
      </c>
      <c r="AG37">
        <v>27.46</v>
      </c>
    </row>
    <row r="38" spans="1:33" ht="12.75">
      <c r="A38">
        <v>701</v>
      </c>
      <c r="B38">
        <v>28</v>
      </c>
      <c r="C38" t="s">
        <v>98</v>
      </c>
      <c r="D38">
        <v>12.13</v>
      </c>
      <c r="E38">
        <v>11.64</v>
      </c>
      <c r="F38">
        <v>10.76</v>
      </c>
      <c r="G38">
        <v>9.5</v>
      </c>
      <c r="H38">
        <v>9.34</v>
      </c>
      <c r="I38">
        <v>9.81</v>
      </c>
      <c r="J38">
        <v>9.86</v>
      </c>
      <c r="K38">
        <v>9.96</v>
      </c>
      <c r="L38">
        <v>10.81</v>
      </c>
      <c r="M38">
        <v>10.96</v>
      </c>
      <c r="N38">
        <v>10.9</v>
      </c>
      <c r="O38">
        <v>11.17</v>
      </c>
      <c r="P38">
        <v>11.99</v>
      </c>
      <c r="Q38">
        <v>13.15</v>
      </c>
      <c r="R38">
        <v>13.72</v>
      </c>
      <c r="S38">
        <v>14.18</v>
      </c>
      <c r="T38">
        <v>14.62</v>
      </c>
      <c r="U38">
        <v>16.38</v>
      </c>
      <c r="V38">
        <v>19.22</v>
      </c>
      <c r="W38">
        <v>20.86</v>
      </c>
      <c r="X38">
        <v>21.28</v>
      </c>
      <c r="Y38">
        <v>21.75</v>
      </c>
      <c r="Z38">
        <v>23.62</v>
      </c>
      <c r="AA38">
        <v>24.19</v>
      </c>
      <c r="AB38">
        <v>24.4</v>
      </c>
      <c r="AC38">
        <v>24.57</v>
      </c>
      <c r="AD38">
        <v>24.97</v>
      </c>
      <c r="AE38">
        <v>26.43</v>
      </c>
      <c r="AF38">
        <v>27.35</v>
      </c>
      <c r="AG38">
        <v>27.47</v>
      </c>
    </row>
    <row r="39" spans="1:3" ht="12.75">
      <c r="A39">
        <v>701</v>
      </c>
      <c r="B39" t="s">
        <v>7</v>
      </c>
      <c r="C39" t="s">
        <v>103</v>
      </c>
    </row>
    <row r="40" spans="1:33" ht="12.75">
      <c r="A40">
        <v>701</v>
      </c>
      <c r="B40">
        <v>29</v>
      </c>
      <c r="C40" t="s">
        <v>85</v>
      </c>
      <c r="D40">
        <v>1.22</v>
      </c>
      <c r="E40">
        <v>0.96</v>
      </c>
      <c r="F40">
        <v>0.59</v>
      </c>
      <c r="G40">
        <v>0.32</v>
      </c>
      <c r="H40">
        <v>0.28</v>
      </c>
      <c r="I40">
        <v>0.37</v>
      </c>
      <c r="J40">
        <v>0.47</v>
      </c>
      <c r="K40">
        <v>0.64</v>
      </c>
      <c r="L40">
        <v>0.83</v>
      </c>
      <c r="M40">
        <v>0.61</v>
      </c>
      <c r="N40">
        <v>0.68</v>
      </c>
      <c r="O40">
        <v>0.86</v>
      </c>
      <c r="P40">
        <v>1.08</v>
      </c>
      <c r="Q40">
        <v>0.7</v>
      </c>
      <c r="R40">
        <v>0.6</v>
      </c>
      <c r="S40">
        <v>0.82</v>
      </c>
      <c r="T40">
        <v>1.18</v>
      </c>
      <c r="U40">
        <v>1.93</v>
      </c>
      <c r="V40">
        <v>2.61</v>
      </c>
      <c r="W40">
        <v>2.98</v>
      </c>
      <c r="X40">
        <v>2.77</v>
      </c>
      <c r="Y40">
        <v>3.09</v>
      </c>
      <c r="Z40">
        <v>3.54</v>
      </c>
      <c r="AA40">
        <v>3.55</v>
      </c>
      <c r="AB40">
        <v>3.9</v>
      </c>
      <c r="AC40">
        <v>3.86</v>
      </c>
      <c r="AD40">
        <v>4.34</v>
      </c>
      <c r="AE40">
        <v>4.95</v>
      </c>
      <c r="AF40">
        <v>5.28</v>
      </c>
      <c r="AG40">
        <v>4.73</v>
      </c>
    </row>
    <row r="41" spans="1:33" ht="12.75">
      <c r="A41">
        <v>701</v>
      </c>
      <c r="B41">
        <v>30</v>
      </c>
      <c r="C41" t="s">
        <v>86</v>
      </c>
      <c r="D41">
        <v>8.65</v>
      </c>
      <c r="E41">
        <v>7.13</v>
      </c>
      <c r="F41">
        <v>4.67</v>
      </c>
      <c r="G41">
        <v>2.8</v>
      </c>
      <c r="H41">
        <v>2.52</v>
      </c>
      <c r="I41">
        <v>3.21</v>
      </c>
      <c r="J41">
        <v>4.07</v>
      </c>
      <c r="K41">
        <v>5.51</v>
      </c>
      <c r="L41">
        <v>6.6</v>
      </c>
      <c r="M41">
        <v>4.84</v>
      </c>
      <c r="N41">
        <v>5.4</v>
      </c>
      <c r="O41">
        <v>6.69</v>
      </c>
      <c r="P41">
        <v>7.88</v>
      </c>
      <c r="Q41">
        <v>4.64</v>
      </c>
      <c r="R41">
        <v>3.88</v>
      </c>
      <c r="S41">
        <v>5.15</v>
      </c>
      <c r="T41">
        <v>7.24</v>
      </c>
      <c r="U41">
        <v>10.47</v>
      </c>
      <c r="V41">
        <v>12.2</v>
      </c>
      <c r="W41">
        <v>12.83</v>
      </c>
      <c r="X41">
        <v>11.65</v>
      </c>
      <c r="Y41">
        <v>12.72</v>
      </c>
      <c r="Z41">
        <v>13.31</v>
      </c>
      <c r="AA41">
        <v>13.06</v>
      </c>
      <c r="AB41">
        <v>14.23</v>
      </c>
      <c r="AC41">
        <v>13.93</v>
      </c>
      <c r="AD41">
        <v>15.48</v>
      </c>
      <c r="AE41">
        <v>16.37</v>
      </c>
      <c r="AF41">
        <v>16.62</v>
      </c>
      <c r="AG41">
        <v>14.76</v>
      </c>
    </row>
    <row r="42" spans="1:33" ht="12.75">
      <c r="A42">
        <v>701</v>
      </c>
      <c r="B42">
        <v>31</v>
      </c>
      <c r="C42" t="s">
        <v>87</v>
      </c>
      <c r="D42">
        <v>14.12</v>
      </c>
      <c r="E42">
        <v>13.46</v>
      </c>
      <c r="F42">
        <v>12.53</v>
      </c>
      <c r="G42">
        <v>11.34</v>
      </c>
      <c r="H42">
        <v>11.13</v>
      </c>
      <c r="I42">
        <v>11.53</v>
      </c>
      <c r="J42">
        <v>11.65</v>
      </c>
      <c r="K42">
        <v>11.63</v>
      </c>
      <c r="L42">
        <v>12.59</v>
      </c>
      <c r="M42">
        <v>12.69</v>
      </c>
      <c r="N42">
        <v>12.55</v>
      </c>
      <c r="O42">
        <v>12.83</v>
      </c>
      <c r="P42">
        <v>13.67</v>
      </c>
      <c r="Q42">
        <v>15.11</v>
      </c>
      <c r="R42">
        <v>15.59</v>
      </c>
      <c r="S42">
        <v>15.9</v>
      </c>
      <c r="T42">
        <v>16.3</v>
      </c>
      <c r="U42">
        <v>18.4</v>
      </c>
      <c r="V42">
        <v>21.38</v>
      </c>
      <c r="W42">
        <v>23.22</v>
      </c>
      <c r="X42">
        <v>23.78</v>
      </c>
      <c r="Y42">
        <v>24.26</v>
      </c>
      <c r="Z42">
        <v>26.58</v>
      </c>
      <c r="AA42">
        <v>27.17</v>
      </c>
      <c r="AB42">
        <v>27.42</v>
      </c>
      <c r="AC42">
        <v>27.67</v>
      </c>
      <c r="AD42">
        <v>28.04</v>
      </c>
      <c r="AE42">
        <v>30.24</v>
      </c>
      <c r="AF42">
        <v>31.78</v>
      </c>
      <c r="AG42">
        <v>32.02</v>
      </c>
    </row>
    <row r="43" spans="1:33" ht="12.75">
      <c r="A43">
        <v>701</v>
      </c>
      <c r="B43">
        <v>32</v>
      </c>
      <c r="C43" t="s">
        <v>88</v>
      </c>
      <c r="D43">
        <v>14.12</v>
      </c>
      <c r="E43">
        <v>13.46</v>
      </c>
      <c r="F43">
        <v>12.53</v>
      </c>
      <c r="G43">
        <v>11.34</v>
      </c>
      <c r="H43">
        <v>11.14</v>
      </c>
      <c r="I43">
        <v>11.53</v>
      </c>
      <c r="J43">
        <v>11.65</v>
      </c>
      <c r="K43">
        <v>11.63</v>
      </c>
      <c r="L43">
        <v>12.59</v>
      </c>
      <c r="M43">
        <v>12.69</v>
      </c>
      <c r="N43">
        <v>12.55</v>
      </c>
      <c r="O43">
        <v>12.83</v>
      </c>
      <c r="P43">
        <v>13.67</v>
      </c>
      <c r="Q43">
        <v>15.11</v>
      </c>
      <c r="R43">
        <v>15.59</v>
      </c>
      <c r="S43">
        <v>15.9</v>
      </c>
      <c r="T43">
        <v>16.3</v>
      </c>
      <c r="U43">
        <v>18.4</v>
      </c>
      <c r="V43">
        <v>21.38</v>
      </c>
      <c r="W43">
        <v>23.22</v>
      </c>
      <c r="X43">
        <v>23.77</v>
      </c>
      <c r="Y43">
        <v>24.26</v>
      </c>
      <c r="Z43">
        <v>26.58</v>
      </c>
      <c r="AA43">
        <v>27.17</v>
      </c>
      <c r="AB43">
        <v>27.43</v>
      </c>
      <c r="AC43">
        <v>27.68</v>
      </c>
      <c r="AD43">
        <v>28.04</v>
      </c>
      <c r="AE43">
        <v>30.24</v>
      </c>
      <c r="AF43">
        <v>31.78</v>
      </c>
      <c r="AG43">
        <v>32.02</v>
      </c>
    </row>
    <row r="44" spans="1:3" ht="12.75">
      <c r="A44">
        <v>701</v>
      </c>
      <c r="B44" t="s">
        <v>7</v>
      </c>
      <c r="C44" t="s">
        <v>104</v>
      </c>
    </row>
    <row r="45" spans="1:33" ht="12.75">
      <c r="A45">
        <v>701</v>
      </c>
      <c r="B45">
        <v>33</v>
      </c>
      <c r="C45" t="s">
        <v>105</v>
      </c>
      <c r="D45">
        <v>2.44</v>
      </c>
      <c r="E45">
        <v>1.98</v>
      </c>
      <c r="F45">
        <v>1.16</v>
      </c>
      <c r="G45">
        <v>0.62</v>
      </c>
      <c r="H45">
        <v>0.48</v>
      </c>
      <c r="I45">
        <v>0.55</v>
      </c>
      <c r="J45">
        <v>0.64</v>
      </c>
      <c r="K45">
        <v>0.83</v>
      </c>
      <c r="L45">
        <v>1.2</v>
      </c>
      <c r="M45">
        <v>0.94</v>
      </c>
      <c r="N45">
        <v>0.99</v>
      </c>
      <c r="O45">
        <v>1.14</v>
      </c>
      <c r="P45">
        <v>1.44</v>
      </c>
      <c r="Q45">
        <v>1</v>
      </c>
      <c r="R45">
        <v>0.79</v>
      </c>
      <c r="S45">
        <v>1.05</v>
      </c>
      <c r="T45">
        <v>1.48</v>
      </c>
      <c r="U45">
        <v>3.28</v>
      </c>
      <c r="V45">
        <v>3.62</v>
      </c>
      <c r="W45">
        <v>4.23</v>
      </c>
      <c r="X45">
        <v>4.08</v>
      </c>
      <c r="Y45">
        <v>4.43</v>
      </c>
      <c r="Z45">
        <v>5.31</v>
      </c>
      <c r="AA45">
        <v>5.43</v>
      </c>
      <c r="AB45">
        <v>6.03</v>
      </c>
      <c r="AC45">
        <v>6.16</v>
      </c>
      <c r="AD45">
        <v>6.74</v>
      </c>
      <c r="AE45">
        <v>8.08</v>
      </c>
      <c r="AF45">
        <v>8.42</v>
      </c>
      <c r="AG45">
        <v>7.84</v>
      </c>
    </row>
    <row r="46" spans="1:33" ht="12.75">
      <c r="A46">
        <v>701</v>
      </c>
      <c r="B46">
        <v>34</v>
      </c>
      <c r="C46" t="s">
        <v>106</v>
      </c>
      <c r="D46">
        <v>32.96</v>
      </c>
      <c r="E46">
        <v>28.2</v>
      </c>
      <c r="F46">
        <v>18.15</v>
      </c>
      <c r="G46">
        <v>11.13</v>
      </c>
      <c r="H46">
        <v>8.65</v>
      </c>
      <c r="I46">
        <v>9.74</v>
      </c>
      <c r="J46">
        <v>10.79</v>
      </c>
      <c r="K46">
        <v>14.15</v>
      </c>
      <c r="L46">
        <v>17.95</v>
      </c>
      <c r="M46">
        <v>14.36</v>
      </c>
      <c r="N46">
        <v>15.15</v>
      </c>
      <c r="O46">
        <v>17.2</v>
      </c>
      <c r="P46">
        <v>20.43</v>
      </c>
      <c r="Q46">
        <v>12.63</v>
      </c>
      <c r="R46">
        <v>9.18</v>
      </c>
      <c r="S46">
        <v>12.02</v>
      </c>
      <c r="T46">
        <v>16.2</v>
      </c>
      <c r="U46">
        <v>32.01</v>
      </c>
      <c r="V46">
        <v>29.12</v>
      </c>
      <c r="W46">
        <v>30.64</v>
      </c>
      <c r="X46">
        <v>29.62</v>
      </c>
      <c r="Y46">
        <v>31.75</v>
      </c>
      <c r="Z46">
        <v>34.15</v>
      </c>
      <c r="AA46">
        <v>34.04</v>
      </c>
      <c r="AB46">
        <v>37.06</v>
      </c>
      <c r="AC46">
        <v>38.33</v>
      </c>
      <c r="AD46">
        <v>41.09</v>
      </c>
      <c r="AE46">
        <v>45.39</v>
      </c>
      <c r="AF46">
        <v>45.37</v>
      </c>
      <c r="AG46">
        <v>42.64</v>
      </c>
    </row>
    <row r="47" spans="1:33" ht="12.75">
      <c r="A47">
        <v>701</v>
      </c>
      <c r="B47">
        <v>35</v>
      </c>
      <c r="C47" t="s">
        <v>107</v>
      </c>
      <c r="D47">
        <v>7.41</v>
      </c>
      <c r="E47">
        <v>7.01</v>
      </c>
      <c r="F47">
        <v>6.41</v>
      </c>
      <c r="G47">
        <v>5.56</v>
      </c>
      <c r="H47">
        <v>5.61</v>
      </c>
      <c r="I47">
        <v>5.63</v>
      </c>
      <c r="J47">
        <v>5.9</v>
      </c>
      <c r="K47">
        <v>5.9</v>
      </c>
      <c r="L47">
        <v>6.7</v>
      </c>
      <c r="M47">
        <v>6.58</v>
      </c>
      <c r="N47">
        <v>6.51</v>
      </c>
      <c r="O47">
        <v>6.61</v>
      </c>
      <c r="P47">
        <v>7.07</v>
      </c>
      <c r="Q47">
        <v>7.89</v>
      </c>
      <c r="R47">
        <v>8.57</v>
      </c>
      <c r="S47">
        <v>8.76</v>
      </c>
      <c r="T47">
        <v>9.15</v>
      </c>
      <c r="U47">
        <v>10.25</v>
      </c>
      <c r="V47">
        <v>12.42</v>
      </c>
      <c r="W47">
        <v>13.82</v>
      </c>
      <c r="X47">
        <v>13.77</v>
      </c>
      <c r="Y47">
        <v>13.94</v>
      </c>
      <c r="Z47">
        <v>15.56</v>
      </c>
      <c r="AA47">
        <v>15.96</v>
      </c>
      <c r="AB47">
        <v>16.27</v>
      </c>
      <c r="AC47">
        <v>16.08</v>
      </c>
      <c r="AD47">
        <v>16.4</v>
      </c>
      <c r="AE47">
        <v>17.8</v>
      </c>
      <c r="AF47">
        <v>18.56</v>
      </c>
      <c r="AG47">
        <v>18.38</v>
      </c>
    </row>
    <row r="48" spans="1:33" ht="12.75">
      <c r="A48">
        <v>701</v>
      </c>
      <c r="B48">
        <v>36</v>
      </c>
      <c r="C48" t="s">
        <v>108</v>
      </c>
      <c r="D48">
        <v>7.41</v>
      </c>
      <c r="E48">
        <v>7.01</v>
      </c>
      <c r="F48">
        <v>6.41</v>
      </c>
      <c r="G48">
        <v>5.56</v>
      </c>
      <c r="H48">
        <v>5.61</v>
      </c>
      <c r="I48">
        <v>5.63</v>
      </c>
      <c r="J48">
        <v>5.9</v>
      </c>
      <c r="K48">
        <v>5.9</v>
      </c>
      <c r="L48">
        <v>6.7</v>
      </c>
      <c r="M48">
        <v>6.58</v>
      </c>
      <c r="N48">
        <v>6.51</v>
      </c>
      <c r="O48">
        <v>6.61</v>
      </c>
      <c r="P48">
        <v>7.07</v>
      </c>
      <c r="Q48">
        <v>7.89</v>
      </c>
      <c r="R48">
        <v>8.57</v>
      </c>
      <c r="S48">
        <v>8.76</v>
      </c>
      <c r="T48">
        <v>9.15</v>
      </c>
      <c r="U48">
        <v>10.25</v>
      </c>
      <c r="V48">
        <v>12.42</v>
      </c>
      <c r="W48">
        <v>13.82</v>
      </c>
      <c r="X48">
        <v>13.77</v>
      </c>
      <c r="Y48">
        <v>13.94</v>
      </c>
      <c r="Z48">
        <v>15.56</v>
      </c>
      <c r="AA48">
        <v>15.96</v>
      </c>
      <c r="AB48">
        <v>16.27</v>
      </c>
      <c r="AC48">
        <v>16.08</v>
      </c>
      <c r="AD48">
        <v>16.4</v>
      </c>
      <c r="AE48">
        <v>17.8</v>
      </c>
      <c r="AF48">
        <v>18.56</v>
      </c>
      <c r="AG48">
        <v>18.38</v>
      </c>
    </row>
    <row r="49" spans="1:3" ht="12.75">
      <c r="A49">
        <v>701</v>
      </c>
      <c r="B49" t="s">
        <v>7</v>
      </c>
      <c r="C49" t="s">
        <v>109</v>
      </c>
    </row>
    <row r="50" spans="1:33" ht="12.75">
      <c r="A50">
        <v>701</v>
      </c>
      <c r="B50">
        <v>37</v>
      </c>
      <c r="C50" t="s">
        <v>105</v>
      </c>
      <c r="D50">
        <v>0.81</v>
      </c>
      <c r="E50">
        <v>0.62</v>
      </c>
      <c r="F50">
        <v>0.39</v>
      </c>
      <c r="G50">
        <v>0.22</v>
      </c>
      <c r="H50">
        <v>0.21</v>
      </c>
      <c r="I50">
        <v>0.31</v>
      </c>
      <c r="J50">
        <v>0.42</v>
      </c>
      <c r="K50">
        <v>0.58</v>
      </c>
      <c r="L50">
        <v>0.71</v>
      </c>
      <c r="M50">
        <v>0.5</v>
      </c>
      <c r="N50">
        <v>0.58</v>
      </c>
      <c r="O50">
        <v>0.77</v>
      </c>
      <c r="P50">
        <v>0.96</v>
      </c>
      <c r="Q50">
        <v>0.6</v>
      </c>
      <c r="R50">
        <v>0.54</v>
      </c>
      <c r="S50">
        <v>0.74</v>
      </c>
      <c r="T50">
        <v>1.08</v>
      </c>
      <c r="U50">
        <v>1.47</v>
      </c>
      <c r="V50">
        <v>2.27</v>
      </c>
      <c r="W50">
        <v>2.56</v>
      </c>
      <c r="X50">
        <v>2.33</v>
      </c>
      <c r="Y50">
        <v>2.64</v>
      </c>
      <c r="Z50">
        <v>2.95</v>
      </c>
      <c r="AA50">
        <v>2.92</v>
      </c>
      <c r="AB50">
        <v>3.19</v>
      </c>
      <c r="AC50">
        <v>3.09</v>
      </c>
      <c r="AD50">
        <v>3.54</v>
      </c>
      <c r="AE50">
        <v>3.91</v>
      </c>
      <c r="AF50">
        <v>4.23</v>
      </c>
      <c r="AG50">
        <v>3.69</v>
      </c>
    </row>
    <row r="51" spans="1:33" ht="12.75">
      <c r="A51">
        <v>701</v>
      </c>
      <c r="B51">
        <v>38</v>
      </c>
      <c r="C51" t="s">
        <v>106</v>
      </c>
      <c r="D51">
        <v>4.28</v>
      </c>
      <c r="E51">
        <v>3.39</v>
      </c>
      <c r="F51">
        <v>2.26</v>
      </c>
      <c r="G51">
        <v>1.33</v>
      </c>
      <c r="H51">
        <v>1.36</v>
      </c>
      <c r="I51">
        <v>1.88</v>
      </c>
      <c r="J51">
        <v>2.56</v>
      </c>
      <c r="K51">
        <v>3.51</v>
      </c>
      <c r="L51">
        <v>4.09</v>
      </c>
      <c r="M51">
        <v>2.85</v>
      </c>
      <c r="N51">
        <v>3.29</v>
      </c>
      <c r="O51">
        <v>4.26</v>
      </c>
      <c r="P51">
        <v>5</v>
      </c>
      <c r="Q51">
        <v>2.87</v>
      </c>
      <c r="R51">
        <v>2.58</v>
      </c>
      <c r="S51">
        <v>3.45</v>
      </c>
      <c r="T51">
        <v>4.94</v>
      </c>
      <c r="U51">
        <v>5.95</v>
      </c>
      <c r="V51">
        <v>8.11</v>
      </c>
      <c r="W51">
        <v>8.53</v>
      </c>
      <c r="X51">
        <v>7.47</v>
      </c>
      <c r="Y51">
        <v>8.25</v>
      </c>
      <c r="Z51">
        <v>8.49</v>
      </c>
      <c r="AA51">
        <v>8.25</v>
      </c>
      <c r="AB51">
        <v>9</v>
      </c>
      <c r="AC51">
        <v>8.5</v>
      </c>
      <c r="AD51">
        <v>9.67</v>
      </c>
      <c r="AE51">
        <v>9.93</v>
      </c>
      <c r="AF51">
        <v>10.19</v>
      </c>
      <c r="AG51">
        <v>8.71</v>
      </c>
    </row>
    <row r="52" spans="1:33" ht="12.75">
      <c r="A52">
        <v>701</v>
      </c>
      <c r="B52">
        <v>39</v>
      </c>
      <c r="C52" t="s">
        <v>107</v>
      </c>
      <c r="D52">
        <v>19.03</v>
      </c>
      <c r="E52">
        <v>18.27</v>
      </c>
      <c r="F52">
        <v>17.32</v>
      </c>
      <c r="G52">
        <v>16.34</v>
      </c>
      <c r="H52">
        <v>15.69</v>
      </c>
      <c r="I52">
        <v>16.57</v>
      </c>
      <c r="J52">
        <v>16.42</v>
      </c>
      <c r="K52">
        <v>16.39</v>
      </c>
      <c r="L52">
        <v>17.31</v>
      </c>
      <c r="M52">
        <v>17.72</v>
      </c>
      <c r="N52">
        <v>17.52</v>
      </c>
      <c r="O52">
        <v>17.98</v>
      </c>
      <c r="P52">
        <v>19.11</v>
      </c>
      <c r="Q52">
        <v>21.01</v>
      </c>
      <c r="R52">
        <v>21.12</v>
      </c>
      <c r="S52">
        <v>21.51</v>
      </c>
      <c r="T52">
        <v>21.87</v>
      </c>
      <c r="U52">
        <v>24.77</v>
      </c>
      <c r="V52">
        <v>28</v>
      </c>
      <c r="W52">
        <v>30.03</v>
      </c>
      <c r="X52">
        <v>31.22</v>
      </c>
      <c r="Y52">
        <v>32</v>
      </c>
      <c r="Z52">
        <v>34.69</v>
      </c>
      <c r="AA52">
        <v>35.38</v>
      </c>
      <c r="AB52">
        <v>35.49</v>
      </c>
      <c r="AC52">
        <v>36.31</v>
      </c>
      <c r="AD52">
        <v>36.64</v>
      </c>
      <c r="AE52">
        <v>39.33</v>
      </c>
      <c r="AF52">
        <v>41.56</v>
      </c>
      <c r="AG52">
        <v>42.37</v>
      </c>
    </row>
    <row r="53" spans="1:33" ht="12.75">
      <c r="A53">
        <v>701</v>
      </c>
      <c r="B53">
        <v>40</v>
      </c>
      <c r="C53" t="s">
        <v>108</v>
      </c>
      <c r="D53">
        <v>19.03</v>
      </c>
      <c r="E53">
        <v>18.27</v>
      </c>
      <c r="F53">
        <v>17.32</v>
      </c>
      <c r="G53">
        <v>16.34</v>
      </c>
      <c r="H53">
        <v>15.69</v>
      </c>
      <c r="I53">
        <v>16.57</v>
      </c>
      <c r="J53">
        <v>16.43</v>
      </c>
      <c r="K53">
        <v>16.39</v>
      </c>
      <c r="L53">
        <v>17.31</v>
      </c>
      <c r="M53">
        <v>17.72</v>
      </c>
      <c r="N53">
        <v>17.52</v>
      </c>
      <c r="O53">
        <v>17.98</v>
      </c>
      <c r="P53">
        <v>19.11</v>
      </c>
      <c r="Q53">
        <v>21.02</v>
      </c>
      <c r="R53">
        <v>21.11</v>
      </c>
      <c r="S53">
        <v>21.52</v>
      </c>
      <c r="T53">
        <v>21.87</v>
      </c>
      <c r="U53">
        <v>24.77</v>
      </c>
      <c r="V53">
        <v>28</v>
      </c>
      <c r="W53">
        <v>30.04</v>
      </c>
      <c r="X53">
        <v>31.22</v>
      </c>
      <c r="Y53">
        <v>32</v>
      </c>
      <c r="Z53">
        <v>34.7</v>
      </c>
      <c r="AA53">
        <v>35.38</v>
      </c>
      <c r="AB53">
        <v>35.49</v>
      </c>
      <c r="AC53">
        <v>36.31</v>
      </c>
      <c r="AD53">
        <v>36.64</v>
      </c>
      <c r="AE53">
        <v>39.33</v>
      </c>
      <c r="AF53">
        <v>41.57</v>
      </c>
      <c r="AG53">
        <v>42.37</v>
      </c>
    </row>
    <row r="54" spans="1:3" ht="12.75">
      <c r="A54">
        <v>701</v>
      </c>
      <c r="B54" t="s">
        <v>7</v>
      </c>
      <c r="C54" t="s">
        <v>110</v>
      </c>
    </row>
    <row r="55" spans="1:33" ht="12.75">
      <c r="A55">
        <v>701</v>
      </c>
      <c r="B55">
        <v>41</v>
      </c>
      <c r="C55" t="s">
        <v>85</v>
      </c>
      <c r="D55">
        <v>1.26</v>
      </c>
      <c r="E55">
        <v>0.75</v>
      </c>
      <c r="F55">
        <v>0.57</v>
      </c>
      <c r="G55">
        <v>0.24</v>
      </c>
      <c r="H55">
        <v>0.2</v>
      </c>
      <c r="I55">
        <v>0.3</v>
      </c>
      <c r="J55">
        <v>0.41</v>
      </c>
      <c r="K55">
        <v>0.55</v>
      </c>
      <c r="L55">
        <v>0.66</v>
      </c>
      <c r="M55">
        <v>0.68</v>
      </c>
      <c r="N55">
        <v>0.97</v>
      </c>
      <c r="O55">
        <v>1.13</v>
      </c>
      <c r="P55">
        <v>1.31</v>
      </c>
      <c r="Q55">
        <v>0.71</v>
      </c>
      <c r="R55">
        <v>0.46</v>
      </c>
      <c r="S55">
        <v>0.43</v>
      </c>
      <c r="T55">
        <v>0.54</v>
      </c>
      <c r="U55">
        <v>2.49</v>
      </c>
      <c r="V55">
        <v>3.85</v>
      </c>
      <c r="W55">
        <v>4.99</v>
      </c>
      <c r="X55">
        <v>4.68</v>
      </c>
      <c r="Y55">
        <v>6.56</v>
      </c>
      <c r="Z55">
        <v>5.88</v>
      </c>
      <c r="AA55">
        <v>5.93</v>
      </c>
      <c r="AB55">
        <v>6.19</v>
      </c>
      <c r="AC55">
        <v>6.73</v>
      </c>
      <c r="AD55">
        <v>7.98</v>
      </c>
      <c r="AE55">
        <v>7.52</v>
      </c>
      <c r="AF55">
        <v>7.08</v>
      </c>
      <c r="AG55">
        <v>7.13</v>
      </c>
    </row>
    <row r="56" spans="1:33" ht="12.75">
      <c r="A56">
        <v>701</v>
      </c>
      <c r="B56">
        <v>42</v>
      </c>
      <c r="C56" t="s">
        <v>86</v>
      </c>
      <c r="D56">
        <v>16.34</v>
      </c>
      <c r="E56">
        <v>9.94</v>
      </c>
      <c r="F56">
        <v>8.31</v>
      </c>
      <c r="G56">
        <v>4.39</v>
      </c>
      <c r="H56">
        <v>3.59</v>
      </c>
      <c r="I56">
        <v>4.91</v>
      </c>
      <c r="J56">
        <v>6.87</v>
      </c>
      <c r="K56">
        <v>8.69</v>
      </c>
      <c r="L56">
        <v>9.45</v>
      </c>
      <c r="M56">
        <v>9.51</v>
      </c>
      <c r="N56">
        <v>13.47</v>
      </c>
      <c r="O56">
        <v>15.19</v>
      </c>
      <c r="P56">
        <v>16.14</v>
      </c>
      <c r="Q56">
        <v>8.16</v>
      </c>
      <c r="R56">
        <v>4.85</v>
      </c>
      <c r="S56">
        <v>4.18</v>
      </c>
      <c r="T56">
        <v>4.91</v>
      </c>
      <c r="U56">
        <v>20.68</v>
      </c>
      <c r="V56">
        <v>26.65</v>
      </c>
      <c r="W56">
        <v>31.89</v>
      </c>
      <c r="X56">
        <v>29.48</v>
      </c>
      <c r="Y56">
        <v>40.33</v>
      </c>
      <c r="Z56">
        <v>33.76</v>
      </c>
      <c r="AA56">
        <v>33.16</v>
      </c>
      <c r="AB56">
        <v>34.33</v>
      </c>
      <c r="AC56">
        <v>37.18</v>
      </c>
      <c r="AD56">
        <v>43.2</v>
      </c>
      <c r="AE56">
        <v>39.69</v>
      </c>
      <c r="AF56">
        <v>37.26</v>
      </c>
      <c r="AG56">
        <v>37.65</v>
      </c>
    </row>
    <row r="57" spans="1:33" ht="12.75">
      <c r="A57">
        <v>701</v>
      </c>
      <c r="B57">
        <v>43</v>
      </c>
      <c r="C57" t="s">
        <v>87</v>
      </c>
      <c r="D57">
        <v>7.73</v>
      </c>
      <c r="E57">
        <v>7.56</v>
      </c>
      <c r="F57">
        <v>6.85</v>
      </c>
      <c r="G57">
        <v>5.58</v>
      </c>
      <c r="H57">
        <v>5.5</v>
      </c>
      <c r="I57">
        <v>6.11</v>
      </c>
      <c r="J57">
        <v>6.02</v>
      </c>
      <c r="K57">
        <v>6.32</v>
      </c>
      <c r="L57">
        <v>6.93</v>
      </c>
      <c r="M57">
        <v>7.15</v>
      </c>
      <c r="N57">
        <v>7.2</v>
      </c>
      <c r="O57">
        <v>7.41</v>
      </c>
      <c r="P57">
        <v>8.1</v>
      </c>
      <c r="Q57">
        <v>8.7</v>
      </c>
      <c r="R57">
        <v>9.41</v>
      </c>
      <c r="S57">
        <v>10.33</v>
      </c>
      <c r="T57">
        <v>11.03</v>
      </c>
      <c r="U57">
        <v>12.06</v>
      </c>
      <c r="V57">
        <v>14.44</v>
      </c>
      <c r="W57">
        <v>15.65</v>
      </c>
      <c r="X57">
        <v>15.86</v>
      </c>
      <c r="Y57">
        <v>16.25</v>
      </c>
      <c r="Z57">
        <v>17.42</v>
      </c>
      <c r="AA57">
        <v>17.9</v>
      </c>
      <c r="AB57">
        <v>18.03</v>
      </c>
      <c r="AC57">
        <v>18.1</v>
      </c>
      <c r="AD57">
        <v>18.47</v>
      </c>
      <c r="AE57">
        <v>18.95</v>
      </c>
      <c r="AF57">
        <v>18.99</v>
      </c>
      <c r="AG57">
        <v>18.95</v>
      </c>
    </row>
    <row r="58" spans="1:33" ht="12.75">
      <c r="A58">
        <v>701</v>
      </c>
      <c r="B58">
        <v>44</v>
      </c>
      <c r="C58" t="s">
        <v>88</v>
      </c>
      <c r="D58">
        <v>7.73</v>
      </c>
      <c r="E58">
        <v>7.56</v>
      </c>
      <c r="F58">
        <v>6.85</v>
      </c>
      <c r="G58">
        <v>5.58</v>
      </c>
      <c r="H58">
        <v>5.5</v>
      </c>
      <c r="I58">
        <v>6.11</v>
      </c>
      <c r="J58">
        <v>6.02</v>
      </c>
      <c r="K58">
        <v>6.32</v>
      </c>
      <c r="L58">
        <v>6.93</v>
      </c>
      <c r="M58">
        <v>7.15</v>
      </c>
      <c r="N58">
        <v>7.2</v>
      </c>
      <c r="O58">
        <v>7.41</v>
      </c>
      <c r="P58">
        <v>8.1</v>
      </c>
      <c r="Q58">
        <v>8.7</v>
      </c>
      <c r="R58">
        <v>9.41</v>
      </c>
      <c r="S58">
        <v>10.33</v>
      </c>
      <c r="T58">
        <v>11.03</v>
      </c>
      <c r="U58">
        <v>12.06</v>
      </c>
      <c r="V58">
        <v>14.44</v>
      </c>
      <c r="W58">
        <v>15.65</v>
      </c>
      <c r="X58">
        <v>15.86</v>
      </c>
      <c r="Y58">
        <v>16.25</v>
      </c>
      <c r="Z58">
        <v>17.42</v>
      </c>
      <c r="AA58">
        <v>17.9</v>
      </c>
      <c r="AB58">
        <v>18.03</v>
      </c>
      <c r="AC58">
        <v>18.1</v>
      </c>
      <c r="AD58">
        <v>18.47</v>
      </c>
      <c r="AE58">
        <v>18.94</v>
      </c>
      <c r="AF58">
        <v>18.99</v>
      </c>
      <c r="AG58">
        <v>18.95</v>
      </c>
    </row>
    <row r="59" spans="1:3" ht="12.75">
      <c r="A59">
        <v>701</v>
      </c>
      <c r="B59" t="s">
        <v>7</v>
      </c>
      <c r="C59" t="s">
        <v>111</v>
      </c>
    </row>
    <row r="60" spans="1:33" ht="12.75">
      <c r="A60">
        <v>701</v>
      </c>
      <c r="B60">
        <v>45</v>
      </c>
      <c r="C60" t="s">
        <v>90</v>
      </c>
      <c r="D60">
        <v>0.68</v>
      </c>
      <c r="E60">
        <v>0.51</v>
      </c>
      <c r="F60">
        <v>0.33</v>
      </c>
      <c r="G60">
        <v>0.23</v>
      </c>
      <c r="H60">
        <v>0.23</v>
      </c>
      <c r="I60">
        <v>0.29</v>
      </c>
      <c r="J60">
        <v>0.32</v>
      </c>
      <c r="K60">
        <v>0.34</v>
      </c>
      <c r="L60">
        <v>0.46</v>
      </c>
      <c r="M60">
        <v>0.43</v>
      </c>
      <c r="N60">
        <v>0.45</v>
      </c>
      <c r="O60">
        <v>0.55</v>
      </c>
      <c r="P60">
        <v>0.62</v>
      </c>
      <c r="Q60">
        <v>0.49</v>
      </c>
      <c r="R60">
        <v>0.45</v>
      </c>
      <c r="S60">
        <v>0.54</v>
      </c>
      <c r="T60">
        <v>0.76</v>
      </c>
      <c r="U60">
        <v>1.61</v>
      </c>
      <c r="V60">
        <v>2.14</v>
      </c>
      <c r="W60">
        <v>1.77</v>
      </c>
      <c r="X60">
        <v>1.65</v>
      </c>
      <c r="Y60">
        <v>1.4</v>
      </c>
      <c r="Z60">
        <v>1.95</v>
      </c>
      <c r="AA60">
        <v>1.87</v>
      </c>
      <c r="AB60">
        <v>1.74</v>
      </c>
      <c r="AC60">
        <v>1.8</v>
      </c>
      <c r="AD60">
        <v>2.01</v>
      </c>
      <c r="AE60">
        <v>2.42</v>
      </c>
      <c r="AF60">
        <v>2.73</v>
      </c>
      <c r="AG60">
        <v>2.34</v>
      </c>
    </row>
    <row r="61" spans="1:33" ht="12.75">
      <c r="A61">
        <v>701</v>
      </c>
      <c r="B61">
        <v>46</v>
      </c>
      <c r="C61" t="s">
        <v>91</v>
      </c>
      <c r="D61">
        <v>4.1</v>
      </c>
      <c r="E61">
        <v>3.39</v>
      </c>
      <c r="F61">
        <v>2.82</v>
      </c>
      <c r="G61">
        <v>2.21</v>
      </c>
      <c r="H61">
        <v>2.22</v>
      </c>
      <c r="I61">
        <v>2.46</v>
      </c>
      <c r="J61">
        <v>2.6</v>
      </c>
      <c r="K61">
        <v>2.73</v>
      </c>
      <c r="L61">
        <v>3.44</v>
      </c>
      <c r="M61">
        <v>3.41</v>
      </c>
      <c r="N61">
        <v>3.6</v>
      </c>
      <c r="O61">
        <v>4.08</v>
      </c>
      <c r="P61">
        <v>4.19</v>
      </c>
      <c r="Q61">
        <v>2.75</v>
      </c>
      <c r="R61">
        <v>2.3</v>
      </c>
      <c r="S61">
        <v>2.47</v>
      </c>
      <c r="T61">
        <v>3.49</v>
      </c>
      <c r="U61">
        <v>7.61</v>
      </c>
      <c r="V61">
        <v>8.69</v>
      </c>
      <c r="W61">
        <v>6.84</v>
      </c>
      <c r="X61">
        <v>6.78</v>
      </c>
      <c r="Y61">
        <v>5.93</v>
      </c>
      <c r="Z61">
        <v>7.27</v>
      </c>
      <c r="AA61">
        <v>6.93</v>
      </c>
      <c r="AB61">
        <v>6.47</v>
      </c>
      <c r="AC61">
        <v>6.78</v>
      </c>
      <c r="AD61">
        <v>7.5</v>
      </c>
      <c r="AE61">
        <v>8.75</v>
      </c>
      <c r="AF61">
        <v>9.51</v>
      </c>
      <c r="AG61">
        <v>8.21</v>
      </c>
    </row>
    <row r="62" spans="1:33" ht="12.75">
      <c r="A62">
        <v>701</v>
      </c>
      <c r="B62">
        <v>47</v>
      </c>
      <c r="C62" t="s">
        <v>92</v>
      </c>
      <c r="D62">
        <v>16.6</v>
      </c>
      <c r="E62">
        <v>15.02</v>
      </c>
      <c r="F62">
        <v>11.82</v>
      </c>
      <c r="G62">
        <v>10.25</v>
      </c>
      <c r="H62">
        <v>10.26</v>
      </c>
      <c r="I62">
        <v>11.89</v>
      </c>
      <c r="J62">
        <v>12.18</v>
      </c>
      <c r="K62">
        <v>12.55</v>
      </c>
      <c r="L62">
        <v>13.3</v>
      </c>
      <c r="M62">
        <v>12.68</v>
      </c>
      <c r="N62">
        <v>12.46</v>
      </c>
      <c r="O62">
        <v>13.49</v>
      </c>
      <c r="P62">
        <v>14.75</v>
      </c>
      <c r="Q62">
        <v>17.86</v>
      </c>
      <c r="R62">
        <v>19.56</v>
      </c>
      <c r="S62">
        <v>22.02</v>
      </c>
      <c r="T62">
        <v>21.88</v>
      </c>
      <c r="U62">
        <v>21.17</v>
      </c>
      <c r="V62">
        <v>24.61</v>
      </c>
      <c r="W62">
        <v>25.91</v>
      </c>
      <c r="X62">
        <v>24.34</v>
      </c>
      <c r="Y62">
        <v>23.7</v>
      </c>
      <c r="Z62">
        <v>26.78</v>
      </c>
      <c r="AA62">
        <v>26.98</v>
      </c>
      <c r="AB62">
        <v>26.9</v>
      </c>
      <c r="AC62">
        <v>26.56</v>
      </c>
      <c r="AD62">
        <v>26.81</v>
      </c>
      <c r="AE62">
        <v>27.71</v>
      </c>
      <c r="AF62">
        <v>28.76</v>
      </c>
      <c r="AG62">
        <v>28.5</v>
      </c>
    </row>
    <row r="63" spans="1:33" ht="12.75">
      <c r="A63">
        <v>701</v>
      </c>
      <c r="B63">
        <v>48</v>
      </c>
      <c r="C63" t="s">
        <v>93</v>
      </c>
      <c r="D63">
        <v>16.6</v>
      </c>
      <c r="E63">
        <v>15.02</v>
      </c>
      <c r="F63">
        <v>11.82</v>
      </c>
      <c r="G63">
        <v>10.25</v>
      </c>
      <c r="H63">
        <v>10.26</v>
      </c>
      <c r="I63">
        <v>11.89</v>
      </c>
      <c r="J63">
        <v>12.17</v>
      </c>
      <c r="K63">
        <v>12.55</v>
      </c>
      <c r="L63">
        <v>13.3</v>
      </c>
      <c r="M63">
        <v>12.68</v>
      </c>
      <c r="N63">
        <v>12.45</v>
      </c>
      <c r="O63">
        <v>13.49</v>
      </c>
      <c r="P63">
        <v>14.75</v>
      </c>
      <c r="Q63">
        <v>17.86</v>
      </c>
      <c r="R63">
        <v>19.56</v>
      </c>
      <c r="S63">
        <v>22.02</v>
      </c>
      <c r="T63">
        <v>21.88</v>
      </c>
      <c r="U63">
        <v>21.17</v>
      </c>
      <c r="V63">
        <v>24.61</v>
      </c>
      <c r="W63">
        <v>25.91</v>
      </c>
      <c r="X63">
        <v>24.34</v>
      </c>
      <c r="Y63">
        <v>23.7</v>
      </c>
      <c r="Z63">
        <v>26.78</v>
      </c>
      <c r="AA63">
        <v>26.98</v>
      </c>
      <c r="AB63">
        <v>26.9</v>
      </c>
      <c r="AC63">
        <v>26.56</v>
      </c>
      <c r="AD63">
        <v>26.81</v>
      </c>
      <c r="AE63">
        <v>27.71</v>
      </c>
      <c r="AF63">
        <v>28.76</v>
      </c>
      <c r="AG63">
        <v>28.5</v>
      </c>
    </row>
    <row r="64" spans="1:3" ht="12.75">
      <c r="A64">
        <v>701</v>
      </c>
      <c r="B64" t="s">
        <v>7</v>
      </c>
      <c r="C64" t="s">
        <v>112</v>
      </c>
    </row>
    <row r="65" spans="1:33" ht="12.75">
      <c r="A65">
        <v>701</v>
      </c>
      <c r="B65">
        <v>49</v>
      </c>
      <c r="C65" t="s">
        <v>95</v>
      </c>
      <c r="D65">
        <v>0.86</v>
      </c>
      <c r="E65">
        <v>0.64</v>
      </c>
      <c r="F65">
        <v>0.4</v>
      </c>
      <c r="G65">
        <v>0.27</v>
      </c>
      <c r="H65">
        <v>0.28</v>
      </c>
      <c r="I65">
        <v>0.36</v>
      </c>
      <c r="J65">
        <v>0.39</v>
      </c>
      <c r="K65">
        <v>0.42</v>
      </c>
      <c r="L65">
        <v>0.56</v>
      </c>
      <c r="M65">
        <v>0.52</v>
      </c>
      <c r="N65">
        <v>0.54</v>
      </c>
      <c r="O65">
        <v>0.67</v>
      </c>
      <c r="P65">
        <v>0.73</v>
      </c>
      <c r="Q65">
        <v>0.55</v>
      </c>
      <c r="R65">
        <v>0.47</v>
      </c>
      <c r="S65">
        <v>0.58</v>
      </c>
      <c r="T65">
        <v>0.87</v>
      </c>
      <c r="U65">
        <v>1.9</v>
      </c>
      <c r="V65">
        <v>2.6</v>
      </c>
      <c r="W65">
        <v>2.15</v>
      </c>
      <c r="X65">
        <v>1.97</v>
      </c>
      <c r="Y65">
        <v>1.65</v>
      </c>
      <c r="Z65">
        <v>2.3</v>
      </c>
      <c r="AA65">
        <v>2.17</v>
      </c>
      <c r="AB65">
        <v>2.01</v>
      </c>
      <c r="AC65">
        <v>2.09</v>
      </c>
      <c r="AD65">
        <v>2.33</v>
      </c>
      <c r="AE65">
        <v>2.84</v>
      </c>
      <c r="AF65">
        <v>3.16</v>
      </c>
      <c r="AG65">
        <v>2.65</v>
      </c>
    </row>
    <row r="66" spans="1:33" ht="12.75">
      <c r="A66">
        <v>701</v>
      </c>
      <c r="B66">
        <v>50</v>
      </c>
      <c r="C66" t="s">
        <v>96</v>
      </c>
      <c r="D66">
        <v>4.54</v>
      </c>
      <c r="E66">
        <v>3.73</v>
      </c>
      <c r="F66">
        <v>3.08</v>
      </c>
      <c r="G66">
        <v>2.39</v>
      </c>
      <c r="H66">
        <v>2.38</v>
      </c>
      <c r="I66">
        <v>2.62</v>
      </c>
      <c r="J66">
        <v>2.75</v>
      </c>
      <c r="K66">
        <v>2.89</v>
      </c>
      <c r="L66">
        <v>3.64</v>
      </c>
      <c r="M66">
        <v>3.69</v>
      </c>
      <c r="N66">
        <v>3.9</v>
      </c>
      <c r="O66">
        <v>4.48</v>
      </c>
      <c r="P66">
        <v>4.59</v>
      </c>
      <c r="Q66">
        <v>2.82</v>
      </c>
      <c r="R66">
        <v>2.2</v>
      </c>
      <c r="S66">
        <v>2.37</v>
      </c>
      <c r="T66">
        <v>3.55</v>
      </c>
      <c r="U66">
        <v>8.2</v>
      </c>
      <c r="V66">
        <v>9.43</v>
      </c>
      <c r="W66">
        <v>7.3</v>
      </c>
      <c r="X66">
        <v>7.26</v>
      </c>
      <c r="Y66">
        <v>6.27</v>
      </c>
      <c r="Z66">
        <v>7.64</v>
      </c>
      <c r="AA66">
        <v>7.24</v>
      </c>
      <c r="AB66">
        <v>6.75</v>
      </c>
      <c r="AC66">
        <v>7.14</v>
      </c>
      <c r="AD66">
        <v>7.89</v>
      </c>
      <c r="AE66">
        <v>9.25</v>
      </c>
      <c r="AF66">
        <v>9.98</v>
      </c>
      <c r="AG66">
        <v>8.47</v>
      </c>
    </row>
    <row r="67" spans="1:33" ht="12.75">
      <c r="A67">
        <v>701</v>
      </c>
      <c r="B67">
        <v>51</v>
      </c>
      <c r="C67" t="s">
        <v>97</v>
      </c>
      <c r="D67">
        <v>19.05</v>
      </c>
      <c r="E67">
        <v>17.04</v>
      </c>
      <c r="F67">
        <v>13.08</v>
      </c>
      <c r="G67">
        <v>11.28</v>
      </c>
      <c r="H67">
        <v>11.8</v>
      </c>
      <c r="I67">
        <v>13.8</v>
      </c>
      <c r="J67">
        <v>14.14</v>
      </c>
      <c r="K67">
        <v>14.48</v>
      </c>
      <c r="L67">
        <v>15.35</v>
      </c>
      <c r="M67">
        <v>14.2</v>
      </c>
      <c r="N67">
        <v>13.89</v>
      </c>
      <c r="O67">
        <v>14.89</v>
      </c>
      <c r="P67">
        <v>15.96</v>
      </c>
      <c r="Q67">
        <v>19.43</v>
      </c>
      <c r="R67">
        <v>21.43</v>
      </c>
      <c r="S67">
        <v>24.54</v>
      </c>
      <c r="T67">
        <v>24.44</v>
      </c>
      <c r="U67">
        <v>23.19</v>
      </c>
      <c r="V67">
        <v>27.6</v>
      </c>
      <c r="W67">
        <v>29.38</v>
      </c>
      <c r="X67">
        <v>27.22</v>
      </c>
      <c r="Y67">
        <v>26.31</v>
      </c>
      <c r="Z67">
        <v>30.16</v>
      </c>
      <c r="AA67">
        <v>30.03</v>
      </c>
      <c r="AB67">
        <v>29.73</v>
      </c>
      <c r="AC67">
        <v>29.3</v>
      </c>
      <c r="AD67">
        <v>29.58</v>
      </c>
      <c r="AE67">
        <v>30.7</v>
      </c>
      <c r="AF67">
        <v>31.7</v>
      </c>
      <c r="AG67">
        <v>31.36</v>
      </c>
    </row>
    <row r="68" spans="1:33" ht="12.75">
      <c r="A68">
        <v>701</v>
      </c>
      <c r="B68">
        <v>52</v>
      </c>
      <c r="C68" t="s">
        <v>98</v>
      </c>
      <c r="D68">
        <v>19.05</v>
      </c>
      <c r="E68">
        <v>17.04</v>
      </c>
      <c r="F68">
        <v>13.08</v>
      </c>
      <c r="G68">
        <v>11.28</v>
      </c>
      <c r="H68">
        <v>11.8</v>
      </c>
      <c r="I68">
        <v>13.8</v>
      </c>
      <c r="J68">
        <v>14.14</v>
      </c>
      <c r="K68">
        <v>14.48</v>
      </c>
      <c r="L68">
        <v>15.35</v>
      </c>
      <c r="M68">
        <v>14.2</v>
      </c>
      <c r="N68">
        <v>13.89</v>
      </c>
      <c r="O68">
        <v>14.89</v>
      </c>
      <c r="P68">
        <v>15.96</v>
      </c>
      <c r="Q68">
        <v>19.43</v>
      </c>
      <c r="R68">
        <v>21.42</v>
      </c>
      <c r="S68">
        <v>24.54</v>
      </c>
      <c r="T68">
        <v>24.44</v>
      </c>
      <c r="U68">
        <v>23.19</v>
      </c>
      <c r="V68">
        <v>27.6</v>
      </c>
      <c r="W68">
        <v>29.38</v>
      </c>
      <c r="X68">
        <v>27.21</v>
      </c>
      <c r="Y68">
        <v>26.31</v>
      </c>
      <c r="Z68">
        <v>30.16</v>
      </c>
      <c r="AA68">
        <v>30.03</v>
      </c>
      <c r="AB68">
        <v>29.73</v>
      </c>
      <c r="AC68">
        <v>29.3</v>
      </c>
      <c r="AD68">
        <v>29.58</v>
      </c>
      <c r="AE68">
        <v>30.7</v>
      </c>
      <c r="AF68">
        <v>31.7</v>
      </c>
      <c r="AG68">
        <v>31.36</v>
      </c>
    </row>
    <row r="69" spans="1:3" ht="12.75">
      <c r="A69">
        <v>701</v>
      </c>
      <c r="B69" t="s">
        <v>7</v>
      </c>
      <c r="C69" t="s">
        <v>113</v>
      </c>
    </row>
    <row r="70" spans="1:33" ht="12.75">
      <c r="A70">
        <v>701</v>
      </c>
      <c r="B70">
        <v>53</v>
      </c>
      <c r="C70" t="s">
        <v>95</v>
      </c>
      <c r="D70">
        <v>0.23</v>
      </c>
      <c r="E70">
        <v>0.2</v>
      </c>
      <c r="F70">
        <v>0.16</v>
      </c>
      <c r="G70">
        <v>0.12</v>
      </c>
      <c r="H70">
        <v>0.1</v>
      </c>
      <c r="I70">
        <v>0.13</v>
      </c>
      <c r="J70">
        <v>0.14</v>
      </c>
      <c r="K70">
        <v>0.16</v>
      </c>
      <c r="L70">
        <v>0.22</v>
      </c>
      <c r="M70">
        <v>0.21</v>
      </c>
      <c r="N70">
        <v>0.22</v>
      </c>
      <c r="O70">
        <v>0.27</v>
      </c>
      <c r="P70">
        <v>0.34</v>
      </c>
      <c r="Q70">
        <v>0.36</v>
      </c>
      <c r="R70">
        <v>0.39</v>
      </c>
      <c r="S70">
        <v>0.46</v>
      </c>
      <c r="T70">
        <v>0.52</v>
      </c>
      <c r="U70">
        <v>0.9</v>
      </c>
      <c r="V70">
        <v>1.01</v>
      </c>
      <c r="W70">
        <v>0.87</v>
      </c>
      <c r="X70">
        <v>0.86</v>
      </c>
      <c r="Y70">
        <v>0.81</v>
      </c>
      <c r="Z70">
        <v>1.08</v>
      </c>
      <c r="AA70">
        <v>1.13</v>
      </c>
      <c r="AB70">
        <v>1.09</v>
      </c>
      <c r="AC70">
        <v>1.1</v>
      </c>
      <c r="AD70">
        <v>1.23</v>
      </c>
      <c r="AE70">
        <v>1.42</v>
      </c>
      <c r="AF70">
        <v>1.7</v>
      </c>
      <c r="AG70">
        <v>1.58</v>
      </c>
    </row>
    <row r="71" spans="1:33" ht="12.75">
      <c r="A71">
        <v>701</v>
      </c>
      <c r="B71">
        <v>54</v>
      </c>
      <c r="C71" t="s">
        <v>96</v>
      </c>
      <c r="D71">
        <v>2.39</v>
      </c>
      <c r="E71">
        <v>2.08</v>
      </c>
      <c r="F71">
        <v>1.79</v>
      </c>
      <c r="G71">
        <v>1.49</v>
      </c>
      <c r="H71">
        <v>1.58</v>
      </c>
      <c r="I71">
        <v>1.87</v>
      </c>
      <c r="J71">
        <v>2.06</v>
      </c>
      <c r="K71">
        <v>2.14</v>
      </c>
      <c r="L71">
        <v>2.74</v>
      </c>
      <c r="M71">
        <v>2.31</v>
      </c>
      <c r="N71">
        <v>2.45</v>
      </c>
      <c r="O71">
        <v>2.6</v>
      </c>
      <c r="P71">
        <v>2.68</v>
      </c>
      <c r="Q71">
        <v>2.36</v>
      </c>
      <c r="R71">
        <v>2.44</v>
      </c>
      <c r="S71">
        <v>2.63</v>
      </c>
      <c r="T71">
        <v>3.03</v>
      </c>
      <c r="U71">
        <v>5.05</v>
      </c>
      <c r="V71">
        <v>5.55</v>
      </c>
      <c r="W71">
        <v>4.85</v>
      </c>
      <c r="X71">
        <v>4.71</v>
      </c>
      <c r="Y71">
        <v>4.39</v>
      </c>
      <c r="Z71">
        <v>5.57</v>
      </c>
      <c r="AA71">
        <v>5.46</v>
      </c>
      <c r="AB71">
        <v>5.12</v>
      </c>
      <c r="AC71">
        <v>5.19</v>
      </c>
      <c r="AD71">
        <v>5.77</v>
      </c>
      <c r="AE71">
        <v>6.54</v>
      </c>
      <c r="AF71">
        <v>7.35</v>
      </c>
      <c r="AG71">
        <v>6.84</v>
      </c>
    </row>
    <row r="72" spans="1:33" ht="12.75">
      <c r="A72">
        <v>701</v>
      </c>
      <c r="B72">
        <v>55</v>
      </c>
      <c r="C72" t="s">
        <v>97</v>
      </c>
      <c r="D72">
        <v>9.79</v>
      </c>
      <c r="E72">
        <v>9.77</v>
      </c>
      <c r="F72">
        <v>9.05</v>
      </c>
      <c r="G72">
        <v>8.15</v>
      </c>
      <c r="H72">
        <v>6.23</v>
      </c>
      <c r="I72">
        <v>6.75</v>
      </c>
      <c r="J72">
        <v>6.89</v>
      </c>
      <c r="K72">
        <v>7.39</v>
      </c>
      <c r="L72">
        <v>7.86</v>
      </c>
      <c r="M72">
        <v>9.01</v>
      </c>
      <c r="N72">
        <v>9.07</v>
      </c>
      <c r="O72">
        <v>10.43</v>
      </c>
      <c r="P72">
        <v>12.71</v>
      </c>
      <c r="Q72">
        <v>15.09</v>
      </c>
      <c r="R72">
        <v>16.17</v>
      </c>
      <c r="S72">
        <v>17.32</v>
      </c>
      <c r="T72">
        <v>17.03</v>
      </c>
      <c r="U72">
        <v>17.89</v>
      </c>
      <c r="V72">
        <v>18.24</v>
      </c>
      <c r="W72">
        <v>17.98</v>
      </c>
      <c r="X72">
        <v>18.3</v>
      </c>
      <c r="Y72">
        <v>18.47</v>
      </c>
      <c r="Z72">
        <v>19.4</v>
      </c>
      <c r="AA72">
        <v>20.71</v>
      </c>
      <c r="AB72">
        <v>21.36</v>
      </c>
      <c r="AC72">
        <v>21.23</v>
      </c>
      <c r="AD72">
        <v>21.42</v>
      </c>
      <c r="AE72">
        <v>21.73</v>
      </c>
      <c r="AF72">
        <v>23.09</v>
      </c>
      <c r="AG72">
        <v>23.05</v>
      </c>
    </row>
    <row r="73" spans="1:33" ht="12.75">
      <c r="A73">
        <v>701</v>
      </c>
      <c r="B73">
        <v>56</v>
      </c>
      <c r="C73" t="s">
        <v>98</v>
      </c>
      <c r="D73">
        <v>9.79</v>
      </c>
      <c r="E73">
        <v>9.77</v>
      </c>
      <c r="F73">
        <v>9.05</v>
      </c>
      <c r="G73">
        <v>8.16</v>
      </c>
      <c r="H73">
        <v>6.23</v>
      </c>
      <c r="I73">
        <v>6.75</v>
      </c>
      <c r="J73">
        <v>6.89</v>
      </c>
      <c r="K73">
        <v>7.39</v>
      </c>
      <c r="L73">
        <v>7.86</v>
      </c>
      <c r="M73">
        <v>9.01</v>
      </c>
      <c r="N73">
        <v>9.07</v>
      </c>
      <c r="O73">
        <v>10.43</v>
      </c>
      <c r="P73">
        <v>12.71</v>
      </c>
      <c r="Q73">
        <v>15.09</v>
      </c>
      <c r="R73">
        <v>16.17</v>
      </c>
      <c r="S73">
        <v>17.32</v>
      </c>
      <c r="T73">
        <v>17.02</v>
      </c>
      <c r="U73">
        <v>17.89</v>
      </c>
      <c r="V73">
        <v>18.24</v>
      </c>
      <c r="W73">
        <v>17.98</v>
      </c>
      <c r="X73">
        <v>18.3</v>
      </c>
      <c r="Y73">
        <v>18.47</v>
      </c>
      <c r="Z73">
        <v>19.4</v>
      </c>
      <c r="AA73">
        <v>20.71</v>
      </c>
      <c r="AB73">
        <v>21.36</v>
      </c>
      <c r="AC73">
        <v>21.23</v>
      </c>
      <c r="AD73">
        <v>21.42</v>
      </c>
      <c r="AE73">
        <v>21.72</v>
      </c>
      <c r="AF73">
        <v>23.09</v>
      </c>
      <c r="AG73">
        <v>23.05</v>
      </c>
    </row>
    <row r="74" spans="1:3" ht="12.75">
      <c r="A74">
        <v>701</v>
      </c>
      <c r="B74" t="s">
        <v>7</v>
      </c>
      <c r="C74" t="s">
        <v>114</v>
      </c>
    </row>
    <row r="75" spans="1:33" ht="12.75">
      <c r="A75">
        <v>701</v>
      </c>
      <c r="B75">
        <v>57</v>
      </c>
      <c r="C75" t="s">
        <v>90</v>
      </c>
      <c r="D75">
        <v>0.58</v>
      </c>
      <c r="E75">
        <v>0.43</v>
      </c>
      <c r="F75">
        <v>0.3</v>
      </c>
      <c r="G75">
        <v>0.2</v>
      </c>
      <c r="H75">
        <v>0.2</v>
      </c>
      <c r="I75">
        <v>0.23</v>
      </c>
      <c r="J75">
        <v>0.31</v>
      </c>
      <c r="K75">
        <v>0.33</v>
      </c>
      <c r="L75">
        <v>0.41</v>
      </c>
      <c r="M75">
        <v>0.3</v>
      </c>
      <c r="N75">
        <v>0.33</v>
      </c>
      <c r="O75">
        <v>0.36</v>
      </c>
      <c r="P75">
        <v>0.46</v>
      </c>
      <c r="Q75">
        <v>0.48</v>
      </c>
      <c r="R75">
        <v>0.65</v>
      </c>
      <c r="S75">
        <v>0.72</v>
      </c>
      <c r="T75">
        <v>0.78</v>
      </c>
      <c r="U75">
        <v>0.72</v>
      </c>
      <c r="V75">
        <v>0.82</v>
      </c>
      <c r="W75">
        <v>1.04</v>
      </c>
      <c r="X75">
        <v>0.96</v>
      </c>
      <c r="Y75">
        <v>1.21</v>
      </c>
      <c r="Z75">
        <v>1.51</v>
      </c>
      <c r="AA75">
        <v>1.59</v>
      </c>
      <c r="AB75">
        <v>1.66</v>
      </c>
      <c r="AC75">
        <v>1.6</v>
      </c>
      <c r="AD75">
        <v>1.79</v>
      </c>
      <c r="AE75">
        <v>1.96</v>
      </c>
      <c r="AF75">
        <v>2.07</v>
      </c>
      <c r="AG75">
        <v>2.08</v>
      </c>
    </row>
    <row r="76" spans="1:33" ht="12.75">
      <c r="A76">
        <v>701</v>
      </c>
      <c r="B76">
        <v>58</v>
      </c>
      <c r="C76" t="s">
        <v>91</v>
      </c>
      <c r="D76">
        <v>4.81</v>
      </c>
      <c r="E76">
        <v>4.18</v>
      </c>
      <c r="F76">
        <v>3.65</v>
      </c>
      <c r="G76">
        <v>3.03</v>
      </c>
      <c r="H76">
        <v>3.15</v>
      </c>
      <c r="I76">
        <v>3.22</v>
      </c>
      <c r="J76">
        <v>4.22</v>
      </c>
      <c r="K76">
        <v>4.17</v>
      </c>
      <c r="L76">
        <v>4.7</v>
      </c>
      <c r="M76">
        <v>3.65</v>
      </c>
      <c r="N76">
        <v>3.83</v>
      </c>
      <c r="O76">
        <v>3.93</v>
      </c>
      <c r="P76">
        <v>4.83</v>
      </c>
      <c r="Q76">
        <v>4.38</v>
      </c>
      <c r="R76">
        <v>5.53</v>
      </c>
      <c r="S76">
        <v>5.78</v>
      </c>
      <c r="T76">
        <v>6.15</v>
      </c>
      <c r="U76">
        <v>5.1</v>
      </c>
      <c r="V76">
        <v>4.84</v>
      </c>
      <c r="W76">
        <v>5.65</v>
      </c>
      <c r="X76">
        <v>5.45</v>
      </c>
      <c r="Y76">
        <v>6.44</v>
      </c>
      <c r="Z76">
        <v>6.69</v>
      </c>
      <c r="AA76">
        <v>7.28</v>
      </c>
      <c r="AB76">
        <v>7.97</v>
      </c>
      <c r="AC76">
        <v>7.57</v>
      </c>
      <c r="AD76">
        <v>8.49</v>
      </c>
      <c r="AE76">
        <v>9.17</v>
      </c>
      <c r="AF76">
        <v>9.56</v>
      </c>
      <c r="AG76">
        <v>10.01</v>
      </c>
    </row>
    <row r="77" spans="1:33" ht="12.75">
      <c r="A77">
        <v>701</v>
      </c>
      <c r="B77">
        <v>59</v>
      </c>
      <c r="C77" t="s">
        <v>92</v>
      </c>
      <c r="D77">
        <v>12</v>
      </c>
      <c r="E77">
        <v>10.23</v>
      </c>
      <c r="F77">
        <v>8.27</v>
      </c>
      <c r="G77">
        <v>6.63</v>
      </c>
      <c r="H77">
        <v>6.35</v>
      </c>
      <c r="I77">
        <v>7.21</v>
      </c>
      <c r="J77">
        <v>7.33</v>
      </c>
      <c r="K77">
        <v>7.85</v>
      </c>
      <c r="L77">
        <v>8.76</v>
      </c>
      <c r="M77">
        <v>8.09</v>
      </c>
      <c r="N77">
        <v>8.49</v>
      </c>
      <c r="O77">
        <v>9.06</v>
      </c>
      <c r="P77">
        <v>9.57</v>
      </c>
      <c r="Q77">
        <v>10.96</v>
      </c>
      <c r="R77">
        <v>11.8</v>
      </c>
      <c r="S77">
        <v>12.39</v>
      </c>
      <c r="T77">
        <v>12.74</v>
      </c>
      <c r="U77">
        <v>14.21</v>
      </c>
      <c r="V77">
        <v>17.02</v>
      </c>
      <c r="W77">
        <v>18.5</v>
      </c>
      <c r="X77">
        <v>17.63</v>
      </c>
      <c r="Y77">
        <v>18.73</v>
      </c>
      <c r="Z77">
        <v>22.63</v>
      </c>
      <c r="AA77">
        <v>21.81</v>
      </c>
      <c r="AB77">
        <v>20.88</v>
      </c>
      <c r="AC77">
        <v>21.16</v>
      </c>
      <c r="AD77">
        <v>21.05</v>
      </c>
      <c r="AE77">
        <v>21.42</v>
      </c>
      <c r="AF77">
        <v>21.66</v>
      </c>
      <c r="AG77">
        <v>20.76</v>
      </c>
    </row>
    <row r="78" spans="1:33" ht="12.75">
      <c r="A78">
        <v>701</v>
      </c>
      <c r="B78">
        <v>60</v>
      </c>
      <c r="C78" t="s">
        <v>93</v>
      </c>
      <c r="D78">
        <v>12</v>
      </c>
      <c r="E78">
        <v>10.23</v>
      </c>
      <c r="F78">
        <v>8.27</v>
      </c>
      <c r="G78">
        <v>6.63</v>
      </c>
      <c r="H78">
        <v>6.35</v>
      </c>
      <c r="I78">
        <v>7.22</v>
      </c>
      <c r="J78">
        <v>7.33</v>
      </c>
      <c r="K78">
        <v>7.85</v>
      </c>
      <c r="L78">
        <v>8.76</v>
      </c>
      <c r="M78">
        <v>8.09</v>
      </c>
      <c r="N78">
        <v>8.49</v>
      </c>
      <c r="O78">
        <v>9.06</v>
      </c>
      <c r="P78">
        <v>9.57</v>
      </c>
      <c r="Q78">
        <v>10.96</v>
      </c>
      <c r="R78">
        <v>11.8</v>
      </c>
      <c r="S78">
        <v>12.39</v>
      </c>
      <c r="T78">
        <v>12.74</v>
      </c>
      <c r="U78">
        <v>14.21</v>
      </c>
      <c r="V78">
        <v>17.02</v>
      </c>
      <c r="W78">
        <v>18.5</v>
      </c>
      <c r="X78">
        <v>17.63</v>
      </c>
      <c r="Y78">
        <v>18.72</v>
      </c>
      <c r="Z78">
        <v>22.63</v>
      </c>
      <c r="AA78">
        <v>21.81</v>
      </c>
      <c r="AB78">
        <v>20.88</v>
      </c>
      <c r="AC78">
        <v>21.16</v>
      </c>
      <c r="AD78">
        <v>21.05</v>
      </c>
      <c r="AE78">
        <v>21.42</v>
      </c>
      <c r="AF78">
        <v>21.66</v>
      </c>
      <c r="AG78">
        <v>20.76</v>
      </c>
    </row>
    <row r="79" spans="1:3" ht="12.75">
      <c r="A79">
        <v>701</v>
      </c>
      <c r="B79" t="s">
        <v>7</v>
      </c>
      <c r="C79" t="s">
        <v>115</v>
      </c>
    </row>
    <row r="80" spans="1:33" ht="12.75">
      <c r="A80">
        <v>701</v>
      </c>
      <c r="B80">
        <v>61</v>
      </c>
      <c r="C80" t="s">
        <v>95</v>
      </c>
      <c r="D80">
        <v>0.55</v>
      </c>
      <c r="E80">
        <v>0.38</v>
      </c>
      <c r="F80">
        <v>0.26</v>
      </c>
      <c r="G80">
        <v>0.17</v>
      </c>
      <c r="H80">
        <v>0.19</v>
      </c>
      <c r="I80">
        <v>0.22</v>
      </c>
      <c r="J80">
        <v>0.3</v>
      </c>
      <c r="K80">
        <v>0.31</v>
      </c>
      <c r="L80">
        <v>0.39</v>
      </c>
      <c r="M80">
        <v>0.27</v>
      </c>
      <c r="N80">
        <v>0.3</v>
      </c>
      <c r="O80">
        <v>0.33</v>
      </c>
      <c r="P80">
        <v>0.42</v>
      </c>
      <c r="Q80">
        <v>0.34</v>
      </c>
      <c r="R80">
        <v>0.43</v>
      </c>
      <c r="S80">
        <v>0.47</v>
      </c>
      <c r="T80">
        <v>0.48</v>
      </c>
      <c r="U80">
        <v>0.63</v>
      </c>
      <c r="V80">
        <v>0.74</v>
      </c>
      <c r="W80">
        <v>0.93</v>
      </c>
      <c r="X80">
        <v>0.85</v>
      </c>
      <c r="Y80">
        <v>1.12</v>
      </c>
      <c r="Z80">
        <v>1.38</v>
      </c>
      <c r="AA80">
        <v>1.34</v>
      </c>
      <c r="AB80">
        <v>1.36</v>
      </c>
      <c r="AC80">
        <v>1.28</v>
      </c>
      <c r="AD80">
        <v>1.43</v>
      </c>
      <c r="AE80">
        <v>1.58</v>
      </c>
      <c r="AF80">
        <v>1.64</v>
      </c>
      <c r="AG80">
        <v>1.6</v>
      </c>
    </row>
    <row r="81" spans="1:33" ht="12.75">
      <c r="A81">
        <v>701</v>
      </c>
      <c r="B81">
        <v>62</v>
      </c>
      <c r="C81" t="s">
        <v>96</v>
      </c>
      <c r="D81">
        <v>4.65</v>
      </c>
      <c r="E81">
        <v>3.92</v>
      </c>
      <c r="F81">
        <v>3.42</v>
      </c>
      <c r="G81">
        <v>2.77</v>
      </c>
      <c r="H81">
        <v>3.11</v>
      </c>
      <c r="I81">
        <v>3.18</v>
      </c>
      <c r="J81">
        <v>4.37</v>
      </c>
      <c r="K81">
        <v>4.21</v>
      </c>
      <c r="L81">
        <v>4.7</v>
      </c>
      <c r="M81">
        <v>3.58</v>
      </c>
      <c r="N81">
        <v>3.9</v>
      </c>
      <c r="O81">
        <v>4.09</v>
      </c>
      <c r="P81">
        <v>4.83</v>
      </c>
      <c r="Q81">
        <v>3.35</v>
      </c>
      <c r="R81">
        <v>3.88</v>
      </c>
      <c r="S81">
        <v>4.02</v>
      </c>
      <c r="T81">
        <v>4.01</v>
      </c>
      <c r="U81">
        <v>4.63</v>
      </c>
      <c r="V81">
        <v>4.45</v>
      </c>
      <c r="W81">
        <v>5.09</v>
      </c>
      <c r="X81">
        <v>4.89</v>
      </c>
      <c r="Y81">
        <v>5.98</v>
      </c>
      <c r="Z81">
        <v>5.86</v>
      </c>
      <c r="AA81">
        <v>5.98</v>
      </c>
      <c r="AB81">
        <v>6.32</v>
      </c>
      <c r="AC81">
        <v>5.84</v>
      </c>
      <c r="AD81">
        <v>6.52</v>
      </c>
      <c r="AE81">
        <v>7.1</v>
      </c>
      <c r="AF81">
        <v>7.31</v>
      </c>
      <c r="AG81">
        <v>7.51</v>
      </c>
    </row>
    <row r="82" spans="1:33" ht="12.75">
      <c r="A82">
        <v>701</v>
      </c>
      <c r="B82">
        <v>63</v>
      </c>
      <c r="C82" t="s">
        <v>97</v>
      </c>
      <c r="D82">
        <v>11.88</v>
      </c>
      <c r="E82">
        <v>9.8</v>
      </c>
      <c r="F82">
        <v>7.67</v>
      </c>
      <c r="G82">
        <v>6.01</v>
      </c>
      <c r="H82">
        <v>6.01</v>
      </c>
      <c r="I82">
        <v>6.87</v>
      </c>
      <c r="J82">
        <v>6.98</v>
      </c>
      <c r="K82">
        <v>7.49</v>
      </c>
      <c r="L82">
        <v>8.37</v>
      </c>
      <c r="M82">
        <v>7.5</v>
      </c>
      <c r="N82">
        <v>7.64</v>
      </c>
      <c r="O82">
        <v>8.15</v>
      </c>
      <c r="P82">
        <v>8.74</v>
      </c>
      <c r="Q82">
        <v>10.13</v>
      </c>
      <c r="R82">
        <v>10.98</v>
      </c>
      <c r="S82">
        <v>11.73</v>
      </c>
      <c r="T82">
        <v>12.02</v>
      </c>
      <c r="U82">
        <v>13.54</v>
      </c>
      <c r="V82">
        <v>16.62</v>
      </c>
      <c r="W82">
        <v>18.36</v>
      </c>
      <c r="X82">
        <v>17.38</v>
      </c>
      <c r="Y82">
        <v>18.8</v>
      </c>
      <c r="Z82">
        <v>23.6</v>
      </c>
      <c r="AA82">
        <v>22.43</v>
      </c>
      <c r="AB82">
        <v>21.47</v>
      </c>
      <c r="AC82">
        <v>21.93</v>
      </c>
      <c r="AD82">
        <v>21.87</v>
      </c>
      <c r="AE82">
        <v>22.3</v>
      </c>
      <c r="AF82">
        <v>22.5</v>
      </c>
      <c r="AG82">
        <v>21.33</v>
      </c>
    </row>
    <row r="83" spans="1:33" ht="12.75">
      <c r="A83">
        <v>701</v>
      </c>
      <c r="B83">
        <v>64</v>
      </c>
      <c r="C83" t="s">
        <v>98</v>
      </c>
      <c r="D83">
        <v>11.88</v>
      </c>
      <c r="E83">
        <v>9.8</v>
      </c>
      <c r="F83">
        <v>7.67</v>
      </c>
      <c r="G83">
        <v>6.01</v>
      </c>
      <c r="H83">
        <v>6.01</v>
      </c>
      <c r="I83">
        <v>6.86</v>
      </c>
      <c r="J83">
        <v>6.98</v>
      </c>
      <c r="K83">
        <v>7.49</v>
      </c>
      <c r="L83">
        <v>8.37</v>
      </c>
      <c r="M83">
        <v>7.5</v>
      </c>
      <c r="N83">
        <v>7.64</v>
      </c>
      <c r="O83">
        <v>8.15</v>
      </c>
      <c r="P83">
        <v>8.74</v>
      </c>
      <c r="Q83">
        <v>10.13</v>
      </c>
      <c r="R83">
        <v>10.98</v>
      </c>
      <c r="S83">
        <v>11.73</v>
      </c>
      <c r="T83">
        <v>12.02</v>
      </c>
      <c r="U83">
        <v>13.54</v>
      </c>
      <c r="V83">
        <v>16.62</v>
      </c>
      <c r="W83">
        <v>18.36</v>
      </c>
      <c r="X83">
        <v>17.38</v>
      </c>
      <c r="Y83">
        <v>18.8</v>
      </c>
      <c r="Z83">
        <v>23.6</v>
      </c>
      <c r="AA83">
        <v>22.43</v>
      </c>
      <c r="AB83">
        <v>21.47</v>
      </c>
      <c r="AC83">
        <v>21.93</v>
      </c>
      <c r="AD83">
        <v>21.87</v>
      </c>
      <c r="AE83">
        <v>22.3</v>
      </c>
      <c r="AF83">
        <v>22.5</v>
      </c>
      <c r="AG83">
        <v>21.33</v>
      </c>
    </row>
    <row r="84" spans="1:3" ht="12.75">
      <c r="A84">
        <v>701</v>
      </c>
      <c r="B84" t="s">
        <v>7</v>
      </c>
      <c r="C84" t="s">
        <v>116</v>
      </c>
    </row>
    <row r="85" spans="1:33" ht="12.75">
      <c r="A85">
        <v>701</v>
      </c>
      <c r="B85">
        <v>65</v>
      </c>
      <c r="C85" t="s">
        <v>95</v>
      </c>
      <c r="D85">
        <v>0.71</v>
      </c>
      <c r="E85">
        <v>0.66</v>
      </c>
      <c r="F85">
        <v>0.51</v>
      </c>
      <c r="G85">
        <v>0.38</v>
      </c>
      <c r="H85">
        <v>0.27</v>
      </c>
      <c r="I85">
        <v>0.31</v>
      </c>
      <c r="J85">
        <v>0.34</v>
      </c>
      <c r="K85">
        <v>0.39</v>
      </c>
      <c r="L85">
        <v>0.5</v>
      </c>
      <c r="M85">
        <v>0.43</v>
      </c>
      <c r="N85">
        <v>0.47</v>
      </c>
      <c r="O85">
        <v>0.47</v>
      </c>
      <c r="P85">
        <v>0.67</v>
      </c>
      <c r="Q85">
        <v>1.22</v>
      </c>
      <c r="R85">
        <v>1.83</v>
      </c>
      <c r="S85">
        <v>2</v>
      </c>
      <c r="T85">
        <v>2.36</v>
      </c>
      <c r="U85">
        <v>1.23</v>
      </c>
      <c r="V85">
        <v>1.27</v>
      </c>
      <c r="W85">
        <v>1.62</v>
      </c>
      <c r="X85">
        <v>1.53</v>
      </c>
      <c r="Y85">
        <v>1.64</v>
      </c>
      <c r="Z85">
        <v>2.2</v>
      </c>
      <c r="AA85">
        <v>2.88</v>
      </c>
      <c r="AB85">
        <v>3.26</v>
      </c>
      <c r="AC85">
        <v>3.28</v>
      </c>
      <c r="AD85">
        <v>3.66</v>
      </c>
      <c r="AE85">
        <v>3.95</v>
      </c>
      <c r="AF85">
        <v>4.3</v>
      </c>
      <c r="AG85">
        <v>4.57</v>
      </c>
    </row>
    <row r="86" spans="1:33" ht="12.75">
      <c r="A86">
        <v>701</v>
      </c>
      <c r="B86">
        <v>66</v>
      </c>
      <c r="C86" t="s">
        <v>96</v>
      </c>
      <c r="D86">
        <v>5.8</v>
      </c>
      <c r="E86">
        <v>5.64</v>
      </c>
      <c r="F86">
        <v>4.9</v>
      </c>
      <c r="G86">
        <v>4.34</v>
      </c>
      <c r="H86">
        <v>3.65</v>
      </c>
      <c r="I86">
        <v>3.71</v>
      </c>
      <c r="J86">
        <v>3.99</v>
      </c>
      <c r="K86">
        <v>4.42</v>
      </c>
      <c r="L86">
        <v>5.1</v>
      </c>
      <c r="M86">
        <v>4.26</v>
      </c>
      <c r="N86">
        <v>3.97</v>
      </c>
      <c r="O86">
        <v>3.74</v>
      </c>
      <c r="P86">
        <v>5.31</v>
      </c>
      <c r="Q86">
        <v>8.66</v>
      </c>
      <c r="R86">
        <v>12.24</v>
      </c>
      <c r="S86">
        <v>12.95</v>
      </c>
      <c r="T86">
        <v>14.83</v>
      </c>
      <c r="U86">
        <v>7.09</v>
      </c>
      <c r="V86">
        <v>6.52</v>
      </c>
      <c r="W86">
        <v>8.04</v>
      </c>
      <c r="X86">
        <v>7.85</v>
      </c>
      <c r="Y86">
        <v>8.35</v>
      </c>
      <c r="Z86">
        <v>10.62</v>
      </c>
      <c r="AA86">
        <v>13.85</v>
      </c>
      <c r="AB86">
        <v>16.36</v>
      </c>
      <c r="AC86">
        <v>16.54</v>
      </c>
      <c r="AD86">
        <v>18.67</v>
      </c>
      <c r="AE86">
        <v>19.87</v>
      </c>
      <c r="AF86">
        <v>21.24</v>
      </c>
      <c r="AG86">
        <v>23.06</v>
      </c>
    </row>
    <row r="87" spans="1:33" ht="12.75">
      <c r="A87">
        <v>701</v>
      </c>
      <c r="B87">
        <v>67</v>
      </c>
      <c r="C87" t="s">
        <v>97</v>
      </c>
      <c r="D87">
        <v>12.18</v>
      </c>
      <c r="E87">
        <v>11.66</v>
      </c>
      <c r="F87">
        <v>10.35</v>
      </c>
      <c r="G87">
        <v>8.77</v>
      </c>
      <c r="H87">
        <v>7.43</v>
      </c>
      <c r="I87">
        <v>8.29</v>
      </c>
      <c r="J87">
        <v>8.43</v>
      </c>
      <c r="K87">
        <v>8.89</v>
      </c>
      <c r="L87">
        <v>9.87</v>
      </c>
      <c r="M87">
        <v>10.19</v>
      </c>
      <c r="N87">
        <v>11.82</v>
      </c>
      <c r="O87">
        <v>12.57</v>
      </c>
      <c r="P87">
        <v>12.57</v>
      </c>
      <c r="Q87">
        <v>14.05</v>
      </c>
      <c r="R87">
        <v>14.98</v>
      </c>
      <c r="S87">
        <v>15.42</v>
      </c>
      <c r="T87">
        <v>15.92</v>
      </c>
      <c r="U87">
        <v>17.39</v>
      </c>
      <c r="V87">
        <v>19.43</v>
      </c>
      <c r="W87">
        <v>20.11</v>
      </c>
      <c r="X87">
        <v>19.56</v>
      </c>
      <c r="Y87">
        <v>19.6</v>
      </c>
      <c r="Z87">
        <v>20.75</v>
      </c>
      <c r="AA87">
        <v>20.8</v>
      </c>
      <c r="AB87">
        <v>19.9</v>
      </c>
      <c r="AC87">
        <v>19.85</v>
      </c>
      <c r="AD87">
        <v>19.63</v>
      </c>
      <c r="AE87">
        <v>19.9</v>
      </c>
      <c r="AF87">
        <v>20.23</v>
      </c>
      <c r="AG87">
        <v>19.81</v>
      </c>
    </row>
    <row r="88" spans="1:33" ht="12.75">
      <c r="A88">
        <v>701</v>
      </c>
      <c r="B88">
        <v>68</v>
      </c>
      <c r="C88" t="s">
        <v>98</v>
      </c>
      <c r="D88">
        <v>12.18</v>
      </c>
      <c r="E88">
        <v>11.66</v>
      </c>
      <c r="F88">
        <v>10.35</v>
      </c>
      <c r="G88">
        <v>8.77</v>
      </c>
      <c r="H88">
        <v>7.43</v>
      </c>
      <c r="I88">
        <v>8.28</v>
      </c>
      <c r="J88">
        <v>8.43</v>
      </c>
      <c r="K88">
        <v>8.89</v>
      </c>
      <c r="L88">
        <v>9.87</v>
      </c>
      <c r="M88">
        <v>10.19</v>
      </c>
      <c r="N88">
        <v>11.82</v>
      </c>
      <c r="O88">
        <v>12.57</v>
      </c>
      <c r="P88">
        <v>12.57</v>
      </c>
      <c r="Q88">
        <v>14.05</v>
      </c>
      <c r="R88">
        <v>14.98</v>
      </c>
      <c r="S88">
        <v>15.42</v>
      </c>
      <c r="T88">
        <v>15.92</v>
      </c>
      <c r="U88">
        <v>17.39</v>
      </c>
      <c r="V88">
        <v>19.43</v>
      </c>
      <c r="W88">
        <v>20.11</v>
      </c>
      <c r="X88">
        <v>19.56</v>
      </c>
      <c r="Y88">
        <v>19.59</v>
      </c>
      <c r="Z88">
        <v>20.75</v>
      </c>
      <c r="AA88">
        <v>20.8</v>
      </c>
      <c r="AB88">
        <v>19.9</v>
      </c>
      <c r="AC88">
        <v>19.84</v>
      </c>
      <c r="AD88">
        <v>19.63</v>
      </c>
      <c r="AE88">
        <v>19.9</v>
      </c>
      <c r="AF88">
        <v>20.23</v>
      </c>
      <c r="AG88">
        <v>19.81</v>
      </c>
    </row>
    <row r="89" spans="1:3" ht="12.75">
      <c r="A89">
        <v>701</v>
      </c>
      <c r="B89" t="s">
        <v>7</v>
      </c>
      <c r="C89" t="s">
        <v>117</v>
      </c>
    </row>
    <row r="90" spans="1:33" ht="12.75">
      <c r="A90">
        <v>701</v>
      </c>
      <c r="B90">
        <v>69</v>
      </c>
      <c r="C90" t="s">
        <v>90</v>
      </c>
      <c r="D90">
        <v>0.66</v>
      </c>
      <c r="E90">
        <v>0.71</v>
      </c>
      <c r="F90">
        <v>0.7</v>
      </c>
      <c r="G90">
        <v>0.62</v>
      </c>
      <c r="H90">
        <v>0.61</v>
      </c>
      <c r="I90">
        <v>0.74</v>
      </c>
      <c r="J90">
        <v>0.77</v>
      </c>
      <c r="K90">
        <v>0.92</v>
      </c>
      <c r="L90">
        <v>0.9</v>
      </c>
      <c r="M90">
        <v>0.97</v>
      </c>
      <c r="N90">
        <v>1.04</v>
      </c>
      <c r="O90">
        <v>1.06</v>
      </c>
      <c r="P90">
        <v>1.87</v>
      </c>
      <c r="Q90">
        <v>4.42</v>
      </c>
      <c r="R90">
        <v>6.68</v>
      </c>
      <c r="S90">
        <v>7.42</v>
      </c>
      <c r="T90">
        <v>6.55</v>
      </c>
      <c r="U90">
        <v>2.8</v>
      </c>
      <c r="V90">
        <v>2.56</v>
      </c>
      <c r="W90">
        <v>2.86</v>
      </c>
      <c r="X90">
        <v>3.29</v>
      </c>
      <c r="Y90">
        <v>3.3</v>
      </c>
      <c r="Z90">
        <v>4.8</v>
      </c>
      <c r="AA90">
        <v>5.9</v>
      </c>
      <c r="AB90">
        <v>6.39</v>
      </c>
      <c r="AC90">
        <v>6.08</v>
      </c>
      <c r="AD90">
        <v>6.11</v>
      </c>
      <c r="AE90">
        <v>6.46</v>
      </c>
      <c r="AF90">
        <v>7.04</v>
      </c>
      <c r="AG90">
        <v>7.49</v>
      </c>
    </row>
    <row r="91" spans="1:33" ht="12.75">
      <c r="A91">
        <v>701</v>
      </c>
      <c r="B91">
        <v>70</v>
      </c>
      <c r="C91" t="s">
        <v>91</v>
      </c>
      <c r="D91">
        <v>7.75</v>
      </c>
      <c r="E91">
        <v>8.53</v>
      </c>
      <c r="F91">
        <v>8.9</v>
      </c>
      <c r="G91">
        <v>8.61</v>
      </c>
      <c r="H91">
        <v>8.3</v>
      </c>
      <c r="I91">
        <v>9.35</v>
      </c>
      <c r="J91">
        <v>9.63</v>
      </c>
      <c r="K91">
        <v>11.18</v>
      </c>
      <c r="L91">
        <v>10.77</v>
      </c>
      <c r="M91">
        <v>11.58</v>
      </c>
      <c r="N91">
        <v>12.64</v>
      </c>
      <c r="O91">
        <v>12.83</v>
      </c>
      <c r="P91">
        <v>21.31</v>
      </c>
      <c r="Q91">
        <v>50.01</v>
      </c>
      <c r="R91">
        <v>74.54</v>
      </c>
      <c r="S91">
        <v>84.08</v>
      </c>
      <c r="T91">
        <v>73.21</v>
      </c>
      <c r="U91">
        <v>25.29</v>
      </c>
      <c r="V91">
        <v>21.6</v>
      </c>
      <c r="W91">
        <v>23.13</v>
      </c>
      <c r="X91">
        <v>25.83</v>
      </c>
      <c r="Y91">
        <v>25.84</v>
      </c>
      <c r="Z91">
        <v>35.16</v>
      </c>
      <c r="AA91">
        <v>42.56</v>
      </c>
      <c r="AB91">
        <v>45.54</v>
      </c>
      <c r="AC91">
        <v>42.4</v>
      </c>
      <c r="AD91">
        <v>40.82</v>
      </c>
      <c r="AE91">
        <v>40.85</v>
      </c>
      <c r="AF91">
        <v>42.67</v>
      </c>
      <c r="AG91">
        <v>44.04</v>
      </c>
    </row>
    <row r="92" spans="1:33" ht="12.75">
      <c r="A92">
        <v>701</v>
      </c>
      <c r="B92">
        <v>71</v>
      </c>
      <c r="C92" t="s">
        <v>92</v>
      </c>
      <c r="D92">
        <v>8.72</v>
      </c>
      <c r="E92">
        <v>8.45</v>
      </c>
      <c r="F92">
        <v>8.01</v>
      </c>
      <c r="G92">
        <v>7.3</v>
      </c>
      <c r="H92">
        <v>7.54</v>
      </c>
      <c r="I92">
        <v>8.1</v>
      </c>
      <c r="J92">
        <v>8.13</v>
      </c>
      <c r="K92">
        <v>8.41</v>
      </c>
      <c r="L92">
        <v>8.56</v>
      </c>
      <c r="M92">
        <v>8.57</v>
      </c>
      <c r="N92">
        <v>8.38</v>
      </c>
      <c r="O92">
        <v>8.26</v>
      </c>
      <c r="P92">
        <v>8.77</v>
      </c>
      <c r="Q92">
        <v>8.82</v>
      </c>
      <c r="R92">
        <v>8.95</v>
      </c>
      <c r="S92">
        <v>8.82</v>
      </c>
      <c r="T92">
        <v>8.95</v>
      </c>
      <c r="U92">
        <v>11.06</v>
      </c>
      <c r="V92">
        <v>11.86</v>
      </c>
      <c r="W92">
        <v>12.35</v>
      </c>
      <c r="X92">
        <v>12.73</v>
      </c>
      <c r="Y92">
        <v>12.76</v>
      </c>
      <c r="Z92">
        <v>13.65</v>
      </c>
      <c r="AA92">
        <v>13.85</v>
      </c>
      <c r="AB92">
        <v>14.02</v>
      </c>
      <c r="AC92">
        <v>14.33</v>
      </c>
      <c r="AD92">
        <v>14.95</v>
      </c>
      <c r="AE92">
        <v>15.79</v>
      </c>
      <c r="AF92">
        <v>16.49</v>
      </c>
      <c r="AG92">
        <v>16.99</v>
      </c>
    </row>
    <row r="93" spans="1:33" ht="12.75">
      <c r="A93">
        <v>701</v>
      </c>
      <c r="B93">
        <v>72</v>
      </c>
      <c r="C93" t="s">
        <v>93</v>
      </c>
      <c r="D93">
        <v>8.54</v>
      </c>
      <c r="E93">
        <v>8.27</v>
      </c>
      <c r="F93">
        <v>7.85</v>
      </c>
      <c r="G93">
        <v>7.15</v>
      </c>
      <c r="H93">
        <v>7.38</v>
      </c>
      <c r="I93">
        <v>7.93</v>
      </c>
      <c r="J93">
        <v>7.96</v>
      </c>
      <c r="K93">
        <v>8.24</v>
      </c>
      <c r="L93">
        <v>8.38</v>
      </c>
      <c r="M93">
        <v>8.39</v>
      </c>
      <c r="N93">
        <v>8.2</v>
      </c>
      <c r="O93">
        <v>8.26</v>
      </c>
      <c r="P93">
        <v>8.78</v>
      </c>
      <c r="Q93">
        <v>8.83</v>
      </c>
      <c r="R93">
        <v>8.96</v>
      </c>
      <c r="S93">
        <v>8.83</v>
      </c>
      <c r="T93">
        <v>8.95</v>
      </c>
      <c r="U93">
        <v>11.07</v>
      </c>
      <c r="V93">
        <v>11.87</v>
      </c>
      <c r="W93">
        <v>12.36</v>
      </c>
      <c r="X93">
        <v>12.74</v>
      </c>
      <c r="Y93">
        <v>12.77</v>
      </c>
      <c r="Z93">
        <v>13.66</v>
      </c>
      <c r="AA93">
        <v>13.86</v>
      </c>
      <c r="AB93">
        <v>14.03</v>
      </c>
      <c r="AC93">
        <v>14.34</v>
      </c>
      <c r="AD93">
        <v>14.96</v>
      </c>
      <c r="AE93">
        <v>15.81</v>
      </c>
      <c r="AF93">
        <v>16.5</v>
      </c>
      <c r="AG93">
        <v>17</v>
      </c>
    </row>
    <row r="94" spans="1:3" ht="12.75">
      <c r="A94">
        <v>701</v>
      </c>
      <c r="B94" t="s">
        <v>7</v>
      </c>
      <c r="C94" t="s">
        <v>118</v>
      </c>
    </row>
    <row r="95" spans="1:33" ht="12.75">
      <c r="A95">
        <v>701</v>
      </c>
      <c r="B95">
        <v>73</v>
      </c>
      <c r="C95" t="s">
        <v>95</v>
      </c>
      <c r="D95">
        <v>0.32</v>
      </c>
      <c r="E95">
        <v>0.34</v>
      </c>
      <c r="F95">
        <v>0.35</v>
      </c>
      <c r="G95">
        <v>0.34</v>
      </c>
      <c r="H95">
        <v>0.42</v>
      </c>
      <c r="I95">
        <v>0.61</v>
      </c>
      <c r="J95">
        <v>0.62</v>
      </c>
      <c r="K95">
        <v>1.03</v>
      </c>
      <c r="L95">
        <v>0.95</v>
      </c>
      <c r="M95">
        <v>1.05</v>
      </c>
      <c r="N95">
        <v>1.1</v>
      </c>
      <c r="O95">
        <v>1.21</v>
      </c>
      <c r="P95">
        <v>3.37</v>
      </c>
      <c r="Q95">
        <v>10.17</v>
      </c>
      <c r="R95">
        <v>16.26</v>
      </c>
      <c r="S95">
        <v>18.26</v>
      </c>
      <c r="T95">
        <v>15.84</v>
      </c>
      <c r="U95">
        <v>5.45</v>
      </c>
      <c r="V95">
        <v>4.25</v>
      </c>
      <c r="W95">
        <v>4.54</v>
      </c>
      <c r="X95">
        <v>5.2</v>
      </c>
      <c r="Y95">
        <v>4.89</v>
      </c>
      <c r="Z95">
        <v>8.47</v>
      </c>
      <c r="AA95">
        <v>11.13</v>
      </c>
      <c r="AB95">
        <v>12.12</v>
      </c>
      <c r="AC95">
        <v>10.77</v>
      </c>
      <c r="AD95">
        <v>10.33</v>
      </c>
      <c r="AE95">
        <v>10.67</v>
      </c>
      <c r="AF95">
        <v>11.54</v>
      </c>
      <c r="AG95">
        <v>12.02</v>
      </c>
    </row>
    <row r="96" spans="1:33" ht="12.75">
      <c r="A96">
        <v>701</v>
      </c>
      <c r="B96">
        <v>74</v>
      </c>
      <c r="C96" t="s">
        <v>96</v>
      </c>
      <c r="D96">
        <v>3.55</v>
      </c>
      <c r="E96">
        <v>3.94</v>
      </c>
      <c r="F96">
        <v>4.08</v>
      </c>
      <c r="G96">
        <v>4.16</v>
      </c>
      <c r="H96">
        <v>5.11</v>
      </c>
      <c r="I96">
        <v>6.88</v>
      </c>
      <c r="J96">
        <v>7.03</v>
      </c>
      <c r="K96">
        <v>10.72</v>
      </c>
      <c r="L96">
        <v>9.74</v>
      </c>
      <c r="M96">
        <v>10.74</v>
      </c>
      <c r="N96">
        <v>11.57</v>
      </c>
      <c r="O96">
        <v>12.51</v>
      </c>
      <c r="P96">
        <v>33.22</v>
      </c>
      <c r="Q96">
        <v>102.01</v>
      </c>
      <c r="R96">
        <v>161.79</v>
      </c>
      <c r="S96">
        <v>185.15</v>
      </c>
      <c r="T96">
        <v>158.67</v>
      </c>
      <c r="U96">
        <v>42.88</v>
      </c>
      <c r="V96">
        <v>31.88</v>
      </c>
      <c r="W96">
        <v>34.3</v>
      </c>
      <c r="X96">
        <v>37.49</v>
      </c>
      <c r="Y96">
        <v>35.34</v>
      </c>
      <c r="Z96">
        <v>58.41</v>
      </c>
      <c r="AA96">
        <v>76.67</v>
      </c>
      <c r="AB96">
        <v>82.7</v>
      </c>
      <c r="AC96">
        <v>71.75</v>
      </c>
      <c r="AD96">
        <v>65.1</v>
      </c>
      <c r="AE96">
        <v>63.99</v>
      </c>
      <c r="AF96">
        <v>66.27</v>
      </c>
      <c r="AG96">
        <v>66.23</v>
      </c>
    </row>
    <row r="97" spans="1:33" ht="12.75">
      <c r="A97">
        <v>701</v>
      </c>
      <c r="B97">
        <v>75</v>
      </c>
      <c r="C97" t="s">
        <v>97</v>
      </c>
      <c r="D97">
        <v>9.45</v>
      </c>
      <c r="E97">
        <v>9.02</v>
      </c>
      <c r="F97">
        <v>8.95</v>
      </c>
      <c r="G97">
        <v>8.57</v>
      </c>
      <c r="H97">
        <v>8.74</v>
      </c>
      <c r="I97">
        <v>9.31</v>
      </c>
      <c r="J97">
        <v>9.3</v>
      </c>
      <c r="K97">
        <v>10.11</v>
      </c>
      <c r="L97">
        <v>10.24</v>
      </c>
      <c r="M97">
        <v>10.35</v>
      </c>
      <c r="N97">
        <v>10.05</v>
      </c>
      <c r="O97">
        <v>9.61</v>
      </c>
      <c r="P97">
        <v>10.13</v>
      </c>
      <c r="Q97">
        <v>9.96</v>
      </c>
      <c r="R97">
        <v>10.04</v>
      </c>
      <c r="S97">
        <v>9.84</v>
      </c>
      <c r="T97">
        <v>9.97</v>
      </c>
      <c r="U97">
        <v>12.69</v>
      </c>
      <c r="V97">
        <v>13.3</v>
      </c>
      <c r="W97">
        <v>13.23</v>
      </c>
      <c r="X97">
        <v>13.84</v>
      </c>
      <c r="Y97">
        <v>13.81</v>
      </c>
      <c r="Z97">
        <v>14.48</v>
      </c>
      <c r="AA97">
        <v>14.5</v>
      </c>
      <c r="AB97">
        <v>14.63</v>
      </c>
      <c r="AC97">
        <v>14.99</v>
      </c>
      <c r="AD97">
        <v>15.84</v>
      </c>
      <c r="AE97">
        <v>16.65</v>
      </c>
      <c r="AF97">
        <v>17.38</v>
      </c>
      <c r="AG97">
        <v>18.12</v>
      </c>
    </row>
    <row r="98" spans="1:33" ht="12.75">
      <c r="A98">
        <v>701</v>
      </c>
      <c r="B98">
        <v>76</v>
      </c>
      <c r="C98" t="s">
        <v>98</v>
      </c>
      <c r="D98">
        <v>8.97</v>
      </c>
      <c r="E98">
        <v>8.55</v>
      </c>
      <c r="F98">
        <v>8.5</v>
      </c>
      <c r="G98">
        <v>8.13</v>
      </c>
      <c r="H98">
        <v>8.29</v>
      </c>
      <c r="I98">
        <v>8.83</v>
      </c>
      <c r="J98">
        <v>8.83</v>
      </c>
      <c r="K98">
        <v>9.6</v>
      </c>
      <c r="L98">
        <v>9.71</v>
      </c>
      <c r="M98">
        <v>9.82</v>
      </c>
      <c r="N98">
        <v>9.53</v>
      </c>
      <c r="O98">
        <v>9.63</v>
      </c>
      <c r="P98">
        <v>10.15</v>
      </c>
      <c r="Q98">
        <v>9.97</v>
      </c>
      <c r="R98">
        <v>10.05</v>
      </c>
      <c r="S98">
        <v>9.86</v>
      </c>
      <c r="T98">
        <v>9.98</v>
      </c>
      <c r="U98">
        <v>12.71</v>
      </c>
      <c r="V98">
        <v>13.33</v>
      </c>
      <c r="W98">
        <v>13.25</v>
      </c>
      <c r="X98">
        <v>13.86</v>
      </c>
      <c r="Y98">
        <v>13.83</v>
      </c>
      <c r="Z98">
        <v>14.5</v>
      </c>
      <c r="AA98">
        <v>14.52</v>
      </c>
      <c r="AB98">
        <v>14.65</v>
      </c>
      <c r="AC98">
        <v>15.01</v>
      </c>
      <c r="AD98">
        <v>15.86</v>
      </c>
      <c r="AE98">
        <v>16.68</v>
      </c>
      <c r="AF98">
        <v>17.41</v>
      </c>
      <c r="AG98">
        <v>18.15</v>
      </c>
    </row>
    <row r="99" spans="1:3" ht="12.75">
      <c r="A99">
        <v>701</v>
      </c>
      <c r="B99" t="s">
        <v>7</v>
      </c>
      <c r="C99" t="s">
        <v>119</v>
      </c>
    </row>
    <row r="100" spans="1:33" ht="12.75">
      <c r="A100">
        <v>701</v>
      </c>
      <c r="B100">
        <v>77</v>
      </c>
      <c r="C100" t="s">
        <v>85</v>
      </c>
      <c r="D100">
        <v>0.26</v>
      </c>
      <c r="E100">
        <v>0.27</v>
      </c>
      <c r="F100">
        <v>0.26</v>
      </c>
      <c r="G100">
        <v>0.26</v>
      </c>
      <c r="H100">
        <v>0.24</v>
      </c>
      <c r="I100">
        <v>0.23</v>
      </c>
      <c r="J100">
        <v>0.29</v>
      </c>
      <c r="K100">
        <v>0.35</v>
      </c>
      <c r="L100">
        <v>0.36</v>
      </c>
      <c r="M100">
        <v>0.38</v>
      </c>
      <c r="N100">
        <v>0.42</v>
      </c>
      <c r="O100">
        <v>0.69</v>
      </c>
      <c r="P100">
        <v>4.01</v>
      </c>
      <c r="Q100">
        <v>14.33</v>
      </c>
      <c r="R100">
        <v>23.59</v>
      </c>
      <c r="S100">
        <v>26.5</v>
      </c>
      <c r="T100">
        <v>23</v>
      </c>
      <c r="U100">
        <v>7.09</v>
      </c>
      <c r="V100">
        <v>5.11</v>
      </c>
      <c r="W100">
        <v>5.14</v>
      </c>
      <c r="X100">
        <v>5.57</v>
      </c>
      <c r="Y100">
        <v>5.48</v>
      </c>
      <c r="Z100">
        <v>11</v>
      </c>
      <c r="AA100">
        <v>14.67</v>
      </c>
      <c r="AB100">
        <v>15.68</v>
      </c>
      <c r="AC100">
        <v>13.8</v>
      </c>
      <c r="AD100">
        <v>13.17</v>
      </c>
      <c r="AE100">
        <v>13.81</v>
      </c>
      <c r="AF100">
        <v>15.05</v>
      </c>
      <c r="AG100">
        <v>15.54</v>
      </c>
    </row>
    <row r="101" spans="1:33" ht="12.75">
      <c r="A101">
        <v>701</v>
      </c>
      <c r="B101">
        <v>78</v>
      </c>
      <c r="C101" t="s">
        <v>86</v>
      </c>
      <c r="D101">
        <v>2.78</v>
      </c>
      <c r="E101">
        <v>2.98</v>
      </c>
      <c r="F101">
        <v>3</v>
      </c>
      <c r="G101">
        <v>3.01</v>
      </c>
      <c r="H101">
        <v>2.91</v>
      </c>
      <c r="I101">
        <v>2.59</v>
      </c>
      <c r="J101">
        <v>3.15</v>
      </c>
      <c r="K101">
        <v>3.75</v>
      </c>
      <c r="L101">
        <v>3.77</v>
      </c>
      <c r="M101">
        <v>3.93</v>
      </c>
      <c r="N101">
        <v>4.3</v>
      </c>
      <c r="O101">
        <v>7.44</v>
      </c>
      <c r="P101">
        <v>40.37</v>
      </c>
      <c r="Q101">
        <v>147.3</v>
      </c>
      <c r="R101">
        <v>240.74</v>
      </c>
      <c r="S101">
        <v>275.58</v>
      </c>
      <c r="T101">
        <v>236.74</v>
      </c>
      <c r="U101">
        <v>57.01</v>
      </c>
      <c r="V101">
        <v>38.4</v>
      </c>
      <c r="W101">
        <v>38.6</v>
      </c>
      <c r="X101">
        <v>40.33</v>
      </c>
      <c r="Y101">
        <v>39.65</v>
      </c>
      <c r="Z101">
        <v>76.03</v>
      </c>
      <c r="AA101">
        <v>102</v>
      </c>
      <c r="AB101">
        <v>108.29</v>
      </c>
      <c r="AC101">
        <v>92.61</v>
      </c>
      <c r="AD101">
        <v>83.51</v>
      </c>
      <c r="AE101">
        <v>82.92</v>
      </c>
      <c r="AF101">
        <v>86.44</v>
      </c>
      <c r="AG101">
        <v>86</v>
      </c>
    </row>
    <row r="102" spans="1:33" ht="12.75">
      <c r="A102">
        <v>701</v>
      </c>
      <c r="B102">
        <v>79</v>
      </c>
      <c r="C102" t="s">
        <v>87</v>
      </c>
      <c r="D102">
        <v>9.2</v>
      </c>
      <c r="E102">
        <v>8.9</v>
      </c>
      <c r="F102">
        <v>8.76</v>
      </c>
      <c r="G102">
        <v>8.6</v>
      </c>
      <c r="H102">
        <v>8.39</v>
      </c>
      <c r="I102">
        <v>8.78</v>
      </c>
      <c r="J102">
        <v>9.1</v>
      </c>
      <c r="K102">
        <v>9.3</v>
      </c>
      <c r="L102">
        <v>9.6</v>
      </c>
      <c r="M102">
        <v>9.67</v>
      </c>
      <c r="N102">
        <v>9.66</v>
      </c>
      <c r="O102">
        <v>9.29</v>
      </c>
      <c r="P102">
        <v>9.93</v>
      </c>
      <c r="Q102">
        <v>9.72</v>
      </c>
      <c r="R102">
        <v>9.79</v>
      </c>
      <c r="S102">
        <v>9.61</v>
      </c>
      <c r="T102">
        <v>9.71</v>
      </c>
      <c r="U102">
        <v>12.43</v>
      </c>
      <c r="V102">
        <v>13.29</v>
      </c>
      <c r="W102">
        <v>13.3</v>
      </c>
      <c r="X102">
        <v>13.79</v>
      </c>
      <c r="Y102">
        <v>13.82</v>
      </c>
      <c r="Z102">
        <v>14.46</v>
      </c>
      <c r="AA102">
        <v>14.37</v>
      </c>
      <c r="AB102">
        <v>14.47</v>
      </c>
      <c r="AC102">
        <v>14.88</v>
      </c>
      <c r="AD102">
        <v>15.76</v>
      </c>
      <c r="AE102">
        <v>16.65</v>
      </c>
      <c r="AF102">
        <v>17.4</v>
      </c>
      <c r="AG102">
        <v>18.06</v>
      </c>
    </row>
    <row r="103" spans="1:33" ht="12.75">
      <c r="A103">
        <v>701</v>
      </c>
      <c r="B103">
        <v>80</v>
      </c>
      <c r="C103" t="s">
        <v>88</v>
      </c>
      <c r="D103">
        <v>9.2</v>
      </c>
      <c r="E103">
        <v>8.9</v>
      </c>
      <c r="F103">
        <v>8.76</v>
      </c>
      <c r="G103">
        <v>8.6</v>
      </c>
      <c r="H103">
        <v>8.39</v>
      </c>
      <c r="I103">
        <v>8.78</v>
      </c>
      <c r="J103">
        <v>9.1</v>
      </c>
      <c r="K103">
        <v>9.3</v>
      </c>
      <c r="L103">
        <v>9.6</v>
      </c>
      <c r="M103">
        <v>9.67</v>
      </c>
      <c r="N103">
        <v>9.66</v>
      </c>
      <c r="O103">
        <v>9.3</v>
      </c>
      <c r="P103">
        <v>9.93</v>
      </c>
      <c r="Q103">
        <v>9.73</v>
      </c>
      <c r="R103">
        <v>9.8</v>
      </c>
      <c r="S103">
        <v>9.62</v>
      </c>
      <c r="T103">
        <v>9.71</v>
      </c>
      <c r="U103">
        <v>12.44</v>
      </c>
      <c r="V103">
        <v>13.3</v>
      </c>
      <c r="W103">
        <v>13.31</v>
      </c>
      <c r="X103">
        <v>13.8</v>
      </c>
      <c r="Y103">
        <v>13.83</v>
      </c>
      <c r="Z103">
        <v>14.47</v>
      </c>
      <c r="AA103">
        <v>14.38</v>
      </c>
      <c r="AB103">
        <v>14.48</v>
      </c>
      <c r="AC103">
        <v>14.9</v>
      </c>
      <c r="AD103">
        <v>15.77</v>
      </c>
      <c r="AE103">
        <v>16.66</v>
      </c>
      <c r="AF103">
        <v>17.41</v>
      </c>
      <c r="AG103">
        <v>18.08</v>
      </c>
    </row>
    <row r="104" spans="1:3" ht="12.75">
      <c r="A104">
        <v>701</v>
      </c>
      <c r="B104" t="s">
        <v>7</v>
      </c>
      <c r="C104" t="s">
        <v>120</v>
      </c>
    </row>
    <row r="105" spans="1:33" ht="12.75">
      <c r="A105">
        <v>701</v>
      </c>
      <c r="B105">
        <v>81</v>
      </c>
      <c r="C105" t="s">
        <v>85</v>
      </c>
      <c r="D105">
        <v>0.45</v>
      </c>
      <c r="E105">
        <v>0.48</v>
      </c>
      <c r="F105">
        <v>0.52</v>
      </c>
      <c r="G105">
        <v>0.5</v>
      </c>
      <c r="H105">
        <v>0.79</v>
      </c>
      <c r="I105">
        <v>1.39</v>
      </c>
      <c r="J105">
        <v>1.3</v>
      </c>
      <c r="K105">
        <v>2.42</v>
      </c>
      <c r="L105">
        <v>2.14</v>
      </c>
      <c r="M105">
        <v>2.43</v>
      </c>
      <c r="N105">
        <v>2.51</v>
      </c>
      <c r="O105">
        <v>2.26</v>
      </c>
      <c r="P105">
        <v>2.07</v>
      </c>
      <c r="Q105">
        <v>1.68</v>
      </c>
      <c r="R105">
        <v>1.29</v>
      </c>
      <c r="S105">
        <v>1.39</v>
      </c>
      <c r="T105">
        <v>1.19</v>
      </c>
      <c r="U105">
        <v>2.09</v>
      </c>
      <c r="V105">
        <v>2.49</v>
      </c>
      <c r="W105">
        <v>3.33</v>
      </c>
      <c r="X105">
        <v>4.44</v>
      </c>
      <c r="Y105">
        <v>3.67</v>
      </c>
      <c r="Z105">
        <v>3.3</v>
      </c>
      <c r="AA105">
        <v>3.9</v>
      </c>
      <c r="AB105">
        <v>4.83</v>
      </c>
      <c r="AC105">
        <v>4.59</v>
      </c>
      <c r="AD105">
        <v>4.51</v>
      </c>
      <c r="AE105">
        <v>4.24</v>
      </c>
      <c r="AF105">
        <v>4.36</v>
      </c>
      <c r="AG105">
        <v>4.81</v>
      </c>
    </row>
    <row r="106" spans="1:33" ht="12.75">
      <c r="A106">
        <v>701</v>
      </c>
      <c r="B106">
        <v>82</v>
      </c>
      <c r="C106" t="s">
        <v>86</v>
      </c>
      <c r="D106">
        <v>4.99</v>
      </c>
      <c r="E106">
        <v>5.78</v>
      </c>
      <c r="F106">
        <v>6.18</v>
      </c>
      <c r="G106">
        <v>6.4</v>
      </c>
      <c r="H106">
        <v>9.55</v>
      </c>
      <c r="I106">
        <v>15.61</v>
      </c>
      <c r="J106">
        <v>14.9</v>
      </c>
      <c r="K106">
        <v>24.9</v>
      </c>
      <c r="L106">
        <v>21.88</v>
      </c>
      <c r="M106">
        <v>24.59</v>
      </c>
      <c r="N106">
        <v>26.35</v>
      </c>
      <c r="O106">
        <v>23.08</v>
      </c>
      <c r="P106">
        <v>20.58</v>
      </c>
      <c r="Q106">
        <v>16.09</v>
      </c>
      <c r="R106">
        <v>12.27</v>
      </c>
      <c r="S106">
        <v>13.86</v>
      </c>
      <c r="T106">
        <v>10.83</v>
      </c>
      <c r="U106">
        <v>15.78</v>
      </c>
      <c r="V106">
        <v>19.47</v>
      </c>
      <c r="W106">
        <v>26.82</v>
      </c>
      <c r="X106">
        <v>33.34</v>
      </c>
      <c r="Y106">
        <v>28</v>
      </c>
      <c r="Z106">
        <v>23.8</v>
      </c>
      <c r="AA106">
        <v>26.68</v>
      </c>
      <c r="AB106">
        <v>32.24</v>
      </c>
      <c r="AC106">
        <v>30.67</v>
      </c>
      <c r="AD106">
        <v>28.88</v>
      </c>
      <c r="AE106">
        <v>26.63</v>
      </c>
      <c r="AF106">
        <v>26.38</v>
      </c>
      <c r="AG106">
        <v>27.19</v>
      </c>
    </row>
    <row r="107" spans="1:33" ht="12.75">
      <c r="A107">
        <v>701</v>
      </c>
      <c r="B107">
        <v>83</v>
      </c>
      <c r="C107" t="s">
        <v>87</v>
      </c>
      <c r="D107">
        <v>9.54</v>
      </c>
      <c r="E107">
        <v>8.95</v>
      </c>
      <c r="F107">
        <v>8.98</v>
      </c>
      <c r="G107">
        <v>8.38</v>
      </c>
      <c r="H107">
        <v>8.84</v>
      </c>
      <c r="I107">
        <v>9.5</v>
      </c>
      <c r="J107">
        <v>9.36</v>
      </c>
      <c r="K107">
        <v>10.41</v>
      </c>
      <c r="L107">
        <v>10.47</v>
      </c>
      <c r="M107">
        <v>10.59</v>
      </c>
      <c r="N107">
        <v>10.18</v>
      </c>
      <c r="O107">
        <v>9.73</v>
      </c>
      <c r="P107">
        <v>10</v>
      </c>
      <c r="Q107">
        <v>10.38</v>
      </c>
      <c r="R107">
        <v>10.44</v>
      </c>
      <c r="S107">
        <v>10.02</v>
      </c>
      <c r="T107">
        <v>10.98</v>
      </c>
      <c r="U107">
        <v>13.18</v>
      </c>
      <c r="V107">
        <v>12.73</v>
      </c>
      <c r="W107">
        <v>12.35</v>
      </c>
      <c r="X107">
        <v>13.26</v>
      </c>
      <c r="Y107">
        <v>13.05</v>
      </c>
      <c r="Z107">
        <v>13.81</v>
      </c>
      <c r="AA107">
        <v>14.55</v>
      </c>
      <c r="AB107">
        <v>14.92</v>
      </c>
      <c r="AC107">
        <v>14.91</v>
      </c>
      <c r="AD107">
        <v>15.56</v>
      </c>
      <c r="AE107">
        <v>15.86</v>
      </c>
      <c r="AF107">
        <v>16.46</v>
      </c>
      <c r="AG107">
        <v>17.61</v>
      </c>
    </row>
    <row r="108" spans="1:33" ht="12.75">
      <c r="A108">
        <v>701</v>
      </c>
      <c r="B108">
        <v>84</v>
      </c>
      <c r="C108" t="s">
        <v>88</v>
      </c>
      <c r="D108">
        <v>8.92</v>
      </c>
      <c r="E108">
        <v>8.36</v>
      </c>
      <c r="F108">
        <v>8.39</v>
      </c>
      <c r="G108">
        <v>7.82</v>
      </c>
      <c r="H108">
        <v>8.26</v>
      </c>
      <c r="I108">
        <v>8.88</v>
      </c>
      <c r="J108">
        <v>8.75</v>
      </c>
      <c r="K108">
        <v>9.72</v>
      </c>
      <c r="L108">
        <v>9.78</v>
      </c>
      <c r="M108">
        <v>9.9</v>
      </c>
      <c r="N108">
        <v>9.52</v>
      </c>
      <c r="O108">
        <v>9.77</v>
      </c>
      <c r="P108">
        <v>10.04</v>
      </c>
      <c r="Q108">
        <v>10.42</v>
      </c>
      <c r="R108">
        <v>10.48</v>
      </c>
      <c r="S108">
        <v>10.06</v>
      </c>
      <c r="T108">
        <v>11.02</v>
      </c>
      <c r="U108">
        <v>13.23</v>
      </c>
      <c r="V108">
        <v>12.78</v>
      </c>
      <c r="W108">
        <v>12.41</v>
      </c>
      <c r="X108">
        <v>13.32</v>
      </c>
      <c r="Y108">
        <v>13.11</v>
      </c>
      <c r="Z108">
        <v>13.87</v>
      </c>
      <c r="AA108">
        <v>14.61</v>
      </c>
      <c r="AB108">
        <v>14.98</v>
      </c>
      <c r="AC108">
        <v>14.98</v>
      </c>
      <c r="AD108">
        <v>15.62</v>
      </c>
      <c r="AE108">
        <v>15.92</v>
      </c>
      <c r="AF108">
        <v>16.53</v>
      </c>
      <c r="AG108">
        <v>17.68</v>
      </c>
    </row>
    <row r="109" spans="1:3" ht="12.75">
      <c r="A109">
        <v>701</v>
      </c>
      <c r="B109" t="s">
        <v>7</v>
      </c>
      <c r="C109" t="s">
        <v>121</v>
      </c>
    </row>
    <row r="110" spans="1:33" ht="12.75">
      <c r="A110">
        <v>701</v>
      </c>
      <c r="B110">
        <v>85</v>
      </c>
      <c r="C110" t="s">
        <v>95</v>
      </c>
      <c r="D110">
        <v>0.87</v>
      </c>
      <c r="E110">
        <v>0.93</v>
      </c>
      <c r="F110">
        <v>0.91</v>
      </c>
      <c r="G110">
        <v>0.78</v>
      </c>
      <c r="H110">
        <v>0.72</v>
      </c>
      <c r="I110">
        <v>0.82</v>
      </c>
      <c r="J110">
        <v>0.85</v>
      </c>
      <c r="K110">
        <v>0.86</v>
      </c>
      <c r="L110">
        <v>0.88</v>
      </c>
      <c r="M110">
        <v>0.92</v>
      </c>
      <c r="N110">
        <v>1</v>
      </c>
      <c r="O110">
        <v>0.97</v>
      </c>
      <c r="P110">
        <v>0.97</v>
      </c>
      <c r="Q110">
        <v>0.98</v>
      </c>
      <c r="R110">
        <v>0.95</v>
      </c>
      <c r="S110">
        <v>0.96</v>
      </c>
      <c r="T110">
        <v>1.01</v>
      </c>
      <c r="U110">
        <v>1.22</v>
      </c>
      <c r="V110">
        <v>1.56</v>
      </c>
      <c r="W110">
        <v>1.85</v>
      </c>
      <c r="X110">
        <v>2.15</v>
      </c>
      <c r="Y110">
        <v>2.35</v>
      </c>
      <c r="Z110">
        <v>2.61</v>
      </c>
      <c r="AA110">
        <v>2.77</v>
      </c>
      <c r="AB110">
        <v>2.97</v>
      </c>
      <c r="AC110">
        <v>3.28</v>
      </c>
      <c r="AD110">
        <v>3.59</v>
      </c>
      <c r="AE110">
        <v>3.94</v>
      </c>
      <c r="AF110">
        <v>4.35</v>
      </c>
      <c r="AG110">
        <v>4.78</v>
      </c>
    </row>
    <row r="111" spans="1:33" ht="12.75">
      <c r="A111">
        <v>701</v>
      </c>
      <c r="B111">
        <v>86</v>
      </c>
      <c r="C111" t="s">
        <v>96</v>
      </c>
      <c r="D111">
        <v>13.18</v>
      </c>
      <c r="E111">
        <v>14.5</v>
      </c>
      <c r="F111">
        <v>15.15</v>
      </c>
      <c r="G111">
        <v>14.46</v>
      </c>
      <c r="H111">
        <v>12.96</v>
      </c>
      <c r="I111">
        <v>13.62</v>
      </c>
      <c r="J111">
        <v>14.08</v>
      </c>
      <c r="K111">
        <v>14.02</v>
      </c>
      <c r="L111">
        <v>14.07</v>
      </c>
      <c r="M111">
        <v>14.87</v>
      </c>
      <c r="N111">
        <v>16.37</v>
      </c>
      <c r="O111">
        <v>15.88</v>
      </c>
      <c r="P111">
        <v>14.91</v>
      </c>
      <c r="Q111">
        <v>13.59</v>
      </c>
      <c r="R111">
        <v>12.4</v>
      </c>
      <c r="S111">
        <v>11.97</v>
      </c>
      <c r="T111">
        <v>12.29</v>
      </c>
      <c r="U111">
        <v>13.52</v>
      </c>
      <c r="V111">
        <v>15.41</v>
      </c>
      <c r="W111">
        <v>16.39</v>
      </c>
      <c r="X111">
        <v>18.88</v>
      </c>
      <c r="Y111">
        <v>20.45</v>
      </c>
      <c r="Z111">
        <v>20.61</v>
      </c>
      <c r="AA111">
        <v>20.94</v>
      </c>
      <c r="AB111">
        <v>21.97</v>
      </c>
      <c r="AC111">
        <v>23.88</v>
      </c>
      <c r="AD111">
        <v>25.63</v>
      </c>
      <c r="AE111">
        <v>26.43</v>
      </c>
      <c r="AF111">
        <v>27.98</v>
      </c>
      <c r="AG111">
        <v>30.34</v>
      </c>
    </row>
    <row r="112" spans="1:33" ht="12.75">
      <c r="A112">
        <v>701</v>
      </c>
      <c r="B112">
        <v>87</v>
      </c>
      <c r="C112" t="s">
        <v>97</v>
      </c>
      <c r="D112">
        <v>6.57</v>
      </c>
      <c r="E112">
        <v>6.39</v>
      </c>
      <c r="F112">
        <v>6</v>
      </c>
      <c r="G112">
        <v>5.4</v>
      </c>
      <c r="H112">
        <v>5.59</v>
      </c>
      <c r="I112">
        <v>6.04</v>
      </c>
      <c r="J112">
        <v>6.07</v>
      </c>
      <c r="K112">
        <v>6.1</v>
      </c>
      <c r="L112">
        <v>6.24</v>
      </c>
      <c r="M112">
        <v>6.2</v>
      </c>
      <c r="N112">
        <v>6.09</v>
      </c>
      <c r="O112">
        <v>6.13</v>
      </c>
      <c r="P112">
        <v>6.53</v>
      </c>
      <c r="Q112">
        <v>7.19</v>
      </c>
      <c r="R112">
        <v>7.69</v>
      </c>
      <c r="S112">
        <v>7.98</v>
      </c>
      <c r="T112">
        <v>8.24</v>
      </c>
      <c r="U112">
        <v>9.01</v>
      </c>
      <c r="V112">
        <v>10.1</v>
      </c>
      <c r="W112">
        <v>11.3</v>
      </c>
      <c r="X112">
        <v>11.4</v>
      </c>
      <c r="Y112">
        <v>11.49</v>
      </c>
      <c r="Z112">
        <v>12.68</v>
      </c>
      <c r="AA112">
        <v>13.24</v>
      </c>
      <c r="AB112">
        <v>13.51</v>
      </c>
      <c r="AC112">
        <v>13.74</v>
      </c>
      <c r="AD112">
        <v>14</v>
      </c>
      <c r="AE112">
        <v>14.91</v>
      </c>
      <c r="AF112">
        <v>15.56</v>
      </c>
      <c r="AG112">
        <v>15.76</v>
      </c>
    </row>
    <row r="113" spans="1:33" ht="12.75">
      <c r="A113">
        <v>701</v>
      </c>
      <c r="B113">
        <v>88</v>
      </c>
      <c r="C113" t="s">
        <v>98</v>
      </c>
      <c r="D113">
        <v>6.57</v>
      </c>
      <c r="E113">
        <v>6.39</v>
      </c>
      <c r="F113">
        <v>6</v>
      </c>
      <c r="G113">
        <v>5.4</v>
      </c>
      <c r="H113">
        <v>5.59</v>
      </c>
      <c r="I113">
        <v>6.03</v>
      </c>
      <c r="J113">
        <v>6.07</v>
      </c>
      <c r="K113">
        <v>6.1</v>
      </c>
      <c r="L113">
        <v>6.24</v>
      </c>
      <c r="M113">
        <v>6.2</v>
      </c>
      <c r="N113">
        <v>6.09</v>
      </c>
      <c r="O113">
        <v>6.13</v>
      </c>
      <c r="P113">
        <v>6.53</v>
      </c>
      <c r="Q113">
        <v>7.19</v>
      </c>
      <c r="R113">
        <v>7.69</v>
      </c>
      <c r="S113">
        <v>7.98</v>
      </c>
      <c r="T113">
        <v>8.24</v>
      </c>
      <c r="U113">
        <v>9.01</v>
      </c>
      <c r="V113">
        <v>10.1</v>
      </c>
      <c r="W113">
        <v>11.3</v>
      </c>
      <c r="X113">
        <v>11.39</v>
      </c>
      <c r="Y113">
        <v>11.49</v>
      </c>
      <c r="Z113">
        <v>12.68</v>
      </c>
      <c r="AA113">
        <v>13.24</v>
      </c>
      <c r="AB113">
        <v>13.51</v>
      </c>
      <c r="AC113">
        <v>13.74</v>
      </c>
      <c r="AD113">
        <v>14</v>
      </c>
      <c r="AE113">
        <v>14.91</v>
      </c>
      <c r="AF113">
        <v>15.56</v>
      </c>
      <c r="AG113">
        <v>15.76</v>
      </c>
    </row>
    <row r="115" spans="1:51" ht="12.75">
      <c r="A115" t="s">
        <v>4</v>
      </c>
      <c r="B115" t="s">
        <v>5</v>
      </c>
      <c r="C115" t="s">
        <v>6</v>
      </c>
      <c r="D115" t="s">
        <v>34</v>
      </c>
      <c r="E115" t="s">
        <v>35</v>
      </c>
      <c r="F115" t="s">
        <v>36</v>
      </c>
      <c r="G115" t="s">
        <v>37</v>
      </c>
      <c r="H115" t="s">
        <v>38</v>
      </c>
      <c r="I115" t="s">
        <v>39</v>
      </c>
      <c r="J115" t="s">
        <v>40</v>
      </c>
      <c r="K115" t="s">
        <v>41</v>
      </c>
      <c r="L115" t="s">
        <v>42</v>
      </c>
      <c r="M115" t="s">
        <v>43</v>
      </c>
      <c r="N115" t="s">
        <v>44</v>
      </c>
      <c r="O115" t="s">
        <v>45</v>
      </c>
      <c r="P115" t="s">
        <v>46</v>
      </c>
      <c r="Q115" t="s">
        <v>47</v>
      </c>
      <c r="R115" t="s">
        <v>48</v>
      </c>
      <c r="S115" t="s">
        <v>49</v>
      </c>
      <c r="T115" t="s">
        <v>50</v>
      </c>
      <c r="U115" t="s">
        <v>51</v>
      </c>
      <c r="V115" t="s">
        <v>52</v>
      </c>
      <c r="W115" t="s">
        <v>53</v>
      </c>
      <c r="X115" t="s">
        <v>54</v>
      </c>
      <c r="Y115" t="s">
        <v>55</v>
      </c>
      <c r="Z115" t="s">
        <v>56</v>
      </c>
      <c r="AA115" t="s">
        <v>57</v>
      </c>
      <c r="AB115" t="s">
        <v>58</v>
      </c>
      <c r="AC115" t="s">
        <v>59</v>
      </c>
      <c r="AD115" t="s">
        <v>60</v>
      </c>
      <c r="AE115" t="s">
        <v>61</v>
      </c>
      <c r="AF115" t="s">
        <v>62</v>
      </c>
      <c r="AG115" t="s">
        <v>63</v>
      </c>
      <c r="AH115" t="s">
        <v>64</v>
      </c>
      <c r="AI115" t="s">
        <v>65</v>
      </c>
      <c r="AJ115" t="s">
        <v>66</v>
      </c>
      <c r="AK115" t="s">
        <v>67</v>
      </c>
      <c r="AL115" t="s">
        <v>68</v>
      </c>
      <c r="AM115" t="s">
        <v>69</v>
      </c>
      <c r="AN115" t="s">
        <v>70</v>
      </c>
      <c r="AO115" t="s">
        <v>71</v>
      </c>
      <c r="AP115" t="s">
        <v>72</v>
      </c>
      <c r="AQ115" t="s">
        <v>73</v>
      </c>
      <c r="AR115" t="s">
        <v>74</v>
      </c>
      <c r="AS115" t="s">
        <v>75</v>
      </c>
      <c r="AT115" t="s">
        <v>76</v>
      </c>
      <c r="AU115" t="s">
        <v>77</v>
      </c>
      <c r="AV115" t="s">
        <v>78</v>
      </c>
      <c r="AW115" t="s">
        <v>79</v>
      </c>
      <c r="AX115" t="s">
        <v>80</v>
      </c>
      <c r="AY115" t="s">
        <v>81</v>
      </c>
    </row>
    <row r="116" spans="1:3" ht="12.75">
      <c r="A116" t="s">
        <v>7</v>
      </c>
      <c r="B116" t="s">
        <v>8</v>
      </c>
      <c r="C116" t="s">
        <v>82</v>
      </c>
    </row>
    <row r="117" spans="1:3" ht="12.75">
      <c r="A117" t="s">
        <v>7</v>
      </c>
      <c r="B117" t="s">
        <v>8</v>
      </c>
      <c r="C117" t="s">
        <v>83</v>
      </c>
    </row>
    <row r="118" spans="1:3" ht="12.75">
      <c r="A118">
        <v>701</v>
      </c>
      <c r="B118" t="s">
        <v>7</v>
      </c>
      <c r="C118" t="s">
        <v>84</v>
      </c>
    </row>
    <row r="119" spans="1:51" ht="12.75">
      <c r="A119">
        <v>701</v>
      </c>
      <c r="B119">
        <v>1</v>
      </c>
      <c r="C119" t="s">
        <v>85</v>
      </c>
      <c r="D119">
        <v>3.04</v>
      </c>
      <c r="E119">
        <v>3.08</v>
      </c>
      <c r="F119">
        <v>3.13</v>
      </c>
      <c r="G119">
        <v>3.26</v>
      </c>
      <c r="H119">
        <v>3.34</v>
      </c>
      <c r="I119">
        <v>3.43</v>
      </c>
      <c r="J119">
        <v>3.51</v>
      </c>
      <c r="K119">
        <v>3.53</v>
      </c>
      <c r="L119">
        <v>3.46</v>
      </c>
      <c r="M119">
        <v>3.41</v>
      </c>
      <c r="N119">
        <v>3.43</v>
      </c>
      <c r="O119">
        <v>3.4</v>
      </c>
      <c r="P119">
        <v>3.53</v>
      </c>
      <c r="Q119">
        <v>3.65</v>
      </c>
      <c r="R119">
        <v>3.87</v>
      </c>
      <c r="S119">
        <v>4.02</v>
      </c>
      <c r="T119">
        <v>4.21</v>
      </c>
      <c r="U119">
        <v>4.31</v>
      </c>
      <c r="V119">
        <v>4.4</v>
      </c>
      <c r="W119">
        <v>4.46</v>
      </c>
      <c r="X119">
        <v>4.5</v>
      </c>
      <c r="Y119">
        <v>4.51</v>
      </c>
      <c r="Z119">
        <v>4.59</v>
      </c>
      <c r="AA119">
        <v>4.76</v>
      </c>
      <c r="AB119">
        <v>4.85</v>
      </c>
      <c r="AC119">
        <v>4.9</v>
      </c>
      <c r="AD119">
        <v>4.89</v>
      </c>
      <c r="AE119">
        <v>4.82</v>
      </c>
      <c r="AF119">
        <v>4.81</v>
      </c>
      <c r="AG119">
        <v>4.82</v>
      </c>
      <c r="AH119">
        <v>4.88</v>
      </c>
      <c r="AI119">
        <v>4.99</v>
      </c>
      <c r="AJ119">
        <v>5.16</v>
      </c>
      <c r="AK119">
        <v>5.27</v>
      </c>
      <c r="AL119">
        <v>5.37</v>
      </c>
      <c r="AM119">
        <v>5.46</v>
      </c>
      <c r="AN119">
        <v>5.49</v>
      </c>
      <c r="AO119">
        <v>5.56</v>
      </c>
      <c r="AP119">
        <v>5.63</v>
      </c>
      <c r="AQ119">
        <v>5.74</v>
      </c>
      <c r="AR119">
        <v>5.86</v>
      </c>
      <c r="AS119">
        <v>5.88</v>
      </c>
      <c r="AT119">
        <v>5.97</v>
      </c>
      <c r="AU119">
        <v>5.91</v>
      </c>
      <c r="AV119">
        <v>5.82</v>
      </c>
      <c r="AW119">
        <v>5.87</v>
      </c>
      <c r="AX119">
        <v>6.05</v>
      </c>
      <c r="AY119">
        <v>6.22</v>
      </c>
    </row>
    <row r="120" spans="1:51" ht="12.75">
      <c r="A120">
        <v>701</v>
      </c>
      <c r="B120">
        <v>2</v>
      </c>
      <c r="C120" t="s">
        <v>86</v>
      </c>
      <c r="D120">
        <v>18.96</v>
      </c>
      <c r="E120">
        <v>19.06</v>
      </c>
      <c r="F120">
        <v>19.11</v>
      </c>
      <c r="G120">
        <v>19.41</v>
      </c>
      <c r="H120">
        <v>19.68</v>
      </c>
      <c r="I120">
        <v>19.99</v>
      </c>
      <c r="J120">
        <v>20.07</v>
      </c>
      <c r="K120">
        <v>20.11</v>
      </c>
      <c r="L120">
        <v>19.83</v>
      </c>
      <c r="M120">
        <v>19.78</v>
      </c>
      <c r="N120">
        <v>20</v>
      </c>
      <c r="O120">
        <v>19.79</v>
      </c>
      <c r="P120">
        <v>20.61</v>
      </c>
      <c r="Q120">
        <v>21.23</v>
      </c>
      <c r="R120">
        <v>22.05</v>
      </c>
      <c r="S120">
        <v>22.45</v>
      </c>
      <c r="T120">
        <v>22.7</v>
      </c>
      <c r="U120">
        <v>23.09</v>
      </c>
      <c r="V120">
        <v>23.55</v>
      </c>
      <c r="W120">
        <v>23.59</v>
      </c>
      <c r="X120">
        <v>23.87</v>
      </c>
      <c r="Y120">
        <v>23.89</v>
      </c>
      <c r="Z120">
        <v>24.04</v>
      </c>
      <c r="AA120">
        <v>24.83</v>
      </c>
      <c r="AB120">
        <v>25.29</v>
      </c>
      <c r="AC120">
        <v>25.5</v>
      </c>
      <c r="AD120">
        <v>25.34</v>
      </c>
      <c r="AE120">
        <v>24.93</v>
      </c>
      <c r="AF120">
        <v>24.81</v>
      </c>
      <c r="AG120">
        <v>24.84</v>
      </c>
      <c r="AH120">
        <v>25.11</v>
      </c>
      <c r="AI120">
        <v>25.61</v>
      </c>
      <c r="AJ120">
        <v>26.34</v>
      </c>
      <c r="AK120">
        <v>26.76</v>
      </c>
      <c r="AL120">
        <v>27.12</v>
      </c>
      <c r="AM120">
        <v>27.26</v>
      </c>
      <c r="AN120">
        <v>27.15</v>
      </c>
      <c r="AO120">
        <v>27.36</v>
      </c>
      <c r="AP120">
        <v>27.33</v>
      </c>
      <c r="AQ120">
        <v>27.78</v>
      </c>
      <c r="AR120">
        <v>27.94</v>
      </c>
      <c r="AS120">
        <v>27.87</v>
      </c>
      <c r="AT120">
        <v>28.14</v>
      </c>
      <c r="AU120">
        <v>27.85</v>
      </c>
      <c r="AV120">
        <v>27.1</v>
      </c>
      <c r="AW120">
        <v>27.26</v>
      </c>
      <c r="AX120">
        <v>27.87</v>
      </c>
      <c r="AY120">
        <v>28.5</v>
      </c>
    </row>
    <row r="121" spans="1:51" ht="12.75">
      <c r="A121">
        <v>701</v>
      </c>
      <c r="B121">
        <v>3</v>
      </c>
      <c r="C121" t="s">
        <v>87</v>
      </c>
      <c r="D121">
        <v>15.92</v>
      </c>
      <c r="E121">
        <v>16.15</v>
      </c>
      <c r="F121">
        <v>16.44</v>
      </c>
      <c r="G121">
        <v>16.78</v>
      </c>
      <c r="H121">
        <v>16.97</v>
      </c>
      <c r="I121">
        <v>17.16</v>
      </c>
      <c r="J121">
        <v>17.47</v>
      </c>
      <c r="K121">
        <v>17.45</v>
      </c>
      <c r="L121">
        <v>17.42</v>
      </c>
      <c r="M121">
        <v>17.31</v>
      </c>
      <c r="N121">
        <v>17.16</v>
      </c>
      <c r="O121">
        <v>17.17</v>
      </c>
      <c r="P121">
        <v>17.11</v>
      </c>
      <c r="Q121">
        <v>17.19</v>
      </c>
      <c r="R121">
        <v>17.53</v>
      </c>
      <c r="S121">
        <v>17.82</v>
      </c>
      <c r="T121">
        <v>18.44</v>
      </c>
      <c r="U121">
        <v>18.53</v>
      </c>
      <c r="V121">
        <v>18.59</v>
      </c>
      <c r="W121">
        <v>18.83</v>
      </c>
      <c r="X121">
        <v>18.82</v>
      </c>
      <c r="Y121">
        <v>18.91</v>
      </c>
      <c r="Z121">
        <v>19.06</v>
      </c>
      <c r="AA121">
        <v>19.14</v>
      </c>
      <c r="AB121">
        <v>19.16</v>
      </c>
      <c r="AC121">
        <v>19.2</v>
      </c>
      <c r="AD121">
        <v>19.27</v>
      </c>
      <c r="AE121">
        <v>19.33</v>
      </c>
      <c r="AF121">
        <v>19.42</v>
      </c>
      <c r="AG121">
        <v>19.45</v>
      </c>
      <c r="AH121">
        <v>19.45</v>
      </c>
      <c r="AI121">
        <v>19.47</v>
      </c>
      <c r="AJ121">
        <v>19.55</v>
      </c>
      <c r="AK121">
        <v>19.66</v>
      </c>
      <c r="AL121">
        <v>19.8</v>
      </c>
      <c r="AM121">
        <v>19.93</v>
      </c>
      <c r="AN121">
        <v>20.13</v>
      </c>
      <c r="AO121">
        <v>20.32</v>
      </c>
      <c r="AP121">
        <v>20.54</v>
      </c>
      <c r="AQ121">
        <v>20.67</v>
      </c>
      <c r="AR121">
        <v>20.91</v>
      </c>
      <c r="AS121">
        <v>21.05</v>
      </c>
      <c r="AT121">
        <v>21.21</v>
      </c>
      <c r="AU121">
        <v>21.33</v>
      </c>
      <c r="AV121">
        <v>21.52</v>
      </c>
      <c r="AW121">
        <v>21.62</v>
      </c>
      <c r="AX121">
        <v>21.69</v>
      </c>
      <c r="AY121">
        <v>21.74</v>
      </c>
    </row>
    <row r="122" spans="1:51" ht="12.75">
      <c r="A122">
        <v>701</v>
      </c>
      <c r="B122">
        <v>4</v>
      </c>
      <c r="C122" t="s">
        <v>88</v>
      </c>
      <c r="D122">
        <v>16.03</v>
      </c>
      <c r="E122">
        <v>16.16</v>
      </c>
      <c r="F122">
        <v>16.4</v>
      </c>
      <c r="G122">
        <v>16.8</v>
      </c>
      <c r="H122">
        <v>16.95</v>
      </c>
      <c r="I122">
        <v>17.14</v>
      </c>
      <c r="J122">
        <v>17.49</v>
      </c>
      <c r="K122">
        <v>17.54</v>
      </c>
      <c r="L122">
        <v>17.45</v>
      </c>
      <c r="M122">
        <v>17.25</v>
      </c>
      <c r="N122">
        <v>17.15</v>
      </c>
      <c r="O122">
        <v>17.17</v>
      </c>
      <c r="P122">
        <v>17.12</v>
      </c>
      <c r="Q122">
        <v>17.19</v>
      </c>
      <c r="R122">
        <v>17.56</v>
      </c>
      <c r="S122">
        <v>17.89</v>
      </c>
      <c r="T122">
        <v>18.57</v>
      </c>
      <c r="U122">
        <v>18.68</v>
      </c>
      <c r="V122">
        <v>18.68</v>
      </c>
      <c r="W122">
        <v>18.89</v>
      </c>
      <c r="X122">
        <v>18.85</v>
      </c>
      <c r="Y122">
        <v>18.88</v>
      </c>
      <c r="Z122">
        <v>19.11</v>
      </c>
      <c r="AA122">
        <v>19.16</v>
      </c>
      <c r="AB122">
        <v>19.17</v>
      </c>
      <c r="AC122">
        <v>19.2</v>
      </c>
      <c r="AD122">
        <v>19.28</v>
      </c>
      <c r="AE122">
        <v>19.33</v>
      </c>
      <c r="AF122">
        <v>19.4</v>
      </c>
      <c r="AG122">
        <v>19.41</v>
      </c>
      <c r="AH122">
        <v>19.45</v>
      </c>
      <c r="AI122">
        <v>19.5</v>
      </c>
      <c r="AJ122">
        <v>19.59</v>
      </c>
      <c r="AK122">
        <v>19.67</v>
      </c>
      <c r="AL122">
        <v>19.82</v>
      </c>
      <c r="AM122">
        <v>20.02</v>
      </c>
      <c r="AN122">
        <v>20.22</v>
      </c>
      <c r="AO122">
        <v>20.33</v>
      </c>
      <c r="AP122">
        <v>20.59</v>
      </c>
      <c r="AQ122">
        <v>20.67</v>
      </c>
      <c r="AR122">
        <v>20.96</v>
      </c>
      <c r="AS122">
        <v>21.1</v>
      </c>
      <c r="AT122">
        <v>21.23</v>
      </c>
      <c r="AU122">
        <v>21.23</v>
      </c>
      <c r="AV122">
        <v>21.47</v>
      </c>
      <c r="AW122">
        <v>21.55</v>
      </c>
      <c r="AX122">
        <v>21.7</v>
      </c>
      <c r="AY122">
        <v>21.82</v>
      </c>
    </row>
    <row r="123" spans="1:3" ht="12.75">
      <c r="A123">
        <v>701</v>
      </c>
      <c r="B123" t="s">
        <v>7</v>
      </c>
      <c r="C123" t="s">
        <v>89</v>
      </c>
    </row>
    <row r="124" spans="1:51" ht="12.75">
      <c r="A124">
        <v>701</v>
      </c>
      <c r="B124">
        <v>5</v>
      </c>
      <c r="C124" t="s">
        <v>90</v>
      </c>
      <c r="D124">
        <v>2.99</v>
      </c>
      <c r="E124">
        <v>3.06</v>
      </c>
      <c r="F124">
        <v>3.13</v>
      </c>
      <c r="G124">
        <v>3.21</v>
      </c>
      <c r="H124">
        <v>3.26</v>
      </c>
      <c r="I124">
        <v>3.33</v>
      </c>
      <c r="J124">
        <v>3.39</v>
      </c>
      <c r="K124">
        <v>3.41</v>
      </c>
      <c r="L124">
        <v>3.39</v>
      </c>
      <c r="M124">
        <v>3.42</v>
      </c>
      <c r="N124">
        <v>3.4</v>
      </c>
      <c r="O124">
        <v>3.45</v>
      </c>
      <c r="P124">
        <v>3.5</v>
      </c>
      <c r="Q124">
        <v>3.58</v>
      </c>
      <c r="R124">
        <v>3.84</v>
      </c>
      <c r="S124">
        <v>3.79</v>
      </c>
      <c r="T124">
        <v>4</v>
      </c>
      <c r="U124">
        <v>3.92</v>
      </c>
      <c r="V124">
        <v>3.97</v>
      </c>
      <c r="W124">
        <v>4.04</v>
      </c>
      <c r="X124">
        <v>4.07</v>
      </c>
      <c r="Y124">
        <v>4.15</v>
      </c>
      <c r="Z124">
        <v>4.2</v>
      </c>
      <c r="AA124">
        <v>4.36</v>
      </c>
      <c r="AB124">
        <v>4.43</v>
      </c>
      <c r="AC124">
        <v>4.46</v>
      </c>
      <c r="AD124">
        <v>4.48</v>
      </c>
      <c r="AE124">
        <v>4.47</v>
      </c>
      <c r="AF124">
        <v>4.51</v>
      </c>
      <c r="AG124">
        <v>4.56</v>
      </c>
      <c r="AH124">
        <v>4.61</v>
      </c>
      <c r="AI124">
        <v>4.7</v>
      </c>
      <c r="AJ124">
        <v>4.81</v>
      </c>
      <c r="AK124">
        <v>4.91</v>
      </c>
      <c r="AL124">
        <v>4.99</v>
      </c>
      <c r="AM124">
        <v>5.07</v>
      </c>
      <c r="AN124">
        <v>5.1</v>
      </c>
      <c r="AO124">
        <v>5.15</v>
      </c>
      <c r="AP124">
        <v>5.21</v>
      </c>
      <c r="AQ124">
        <v>5.31</v>
      </c>
      <c r="AR124">
        <v>5.39</v>
      </c>
      <c r="AS124">
        <v>5.44</v>
      </c>
      <c r="AT124">
        <v>5.53</v>
      </c>
      <c r="AU124">
        <v>5.56</v>
      </c>
      <c r="AV124">
        <v>5.55</v>
      </c>
      <c r="AW124">
        <v>5.61</v>
      </c>
      <c r="AX124">
        <v>5.71</v>
      </c>
      <c r="AY124">
        <v>5.78</v>
      </c>
    </row>
    <row r="125" spans="1:51" ht="12.75">
      <c r="A125">
        <v>701</v>
      </c>
      <c r="B125">
        <v>6</v>
      </c>
      <c r="C125" t="s">
        <v>91</v>
      </c>
      <c r="D125">
        <v>18.39</v>
      </c>
      <c r="E125">
        <v>18.69</v>
      </c>
      <c r="F125">
        <v>18.74</v>
      </c>
      <c r="G125">
        <v>18.75</v>
      </c>
      <c r="H125">
        <v>18.84</v>
      </c>
      <c r="I125">
        <v>19.05</v>
      </c>
      <c r="J125">
        <v>19.09</v>
      </c>
      <c r="K125">
        <v>19.25</v>
      </c>
      <c r="L125">
        <v>19.26</v>
      </c>
      <c r="M125">
        <v>19.56</v>
      </c>
      <c r="N125">
        <v>19.6</v>
      </c>
      <c r="O125">
        <v>19.88</v>
      </c>
      <c r="P125">
        <v>20.22</v>
      </c>
      <c r="Q125">
        <v>20.54</v>
      </c>
      <c r="R125">
        <v>21.6</v>
      </c>
      <c r="S125">
        <v>20.96</v>
      </c>
      <c r="T125">
        <v>21.44</v>
      </c>
      <c r="U125">
        <v>20.84</v>
      </c>
      <c r="V125">
        <v>21.08</v>
      </c>
      <c r="W125">
        <v>21.2</v>
      </c>
      <c r="X125">
        <v>21.26</v>
      </c>
      <c r="Y125">
        <v>21.67</v>
      </c>
      <c r="Z125">
        <v>21.77</v>
      </c>
      <c r="AA125">
        <v>22.54</v>
      </c>
      <c r="AB125">
        <v>22.82</v>
      </c>
      <c r="AC125">
        <v>22.96</v>
      </c>
      <c r="AD125">
        <v>22.91</v>
      </c>
      <c r="AE125">
        <v>22.76</v>
      </c>
      <c r="AF125">
        <v>22.84</v>
      </c>
      <c r="AG125">
        <v>23.13</v>
      </c>
      <c r="AH125">
        <v>23.43</v>
      </c>
      <c r="AI125">
        <v>23.92</v>
      </c>
      <c r="AJ125">
        <v>24.44</v>
      </c>
      <c r="AK125">
        <v>24.9</v>
      </c>
      <c r="AL125">
        <v>25.21</v>
      </c>
      <c r="AM125">
        <v>25.52</v>
      </c>
      <c r="AN125">
        <v>25.57</v>
      </c>
      <c r="AO125">
        <v>25.66</v>
      </c>
      <c r="AP125">
        <v>25.72</v>
      </c>
      <c r="AQ125">
        <v>26.07</v>
      </c>
      <c r="AR125">
        <v>26.24</v>
      </c>
      <c r="AS125">
        <v>26.28</v>
      </c>
      <c r="AT125">
        <v>26.5</v>
      </c>
      <c r="AU125">
        <v>26.52</v>
      </c>
      <c r="AV125">
        <v>26.16</v>
      </c>
      <c r="AW125">
        <v>26.37</v>
      </c>
      <c r="AX125">
        <v>26.78</v>
      </c>
      <c r="AY125">
        <v>27.09</v>
      </c>
    </row>
    <row r="126" spans="1:51" ht="12.75">
      <c r="A126">
        <v>701</v>
      </c>
      <c r="B126">
        <v>7</v>
      </c>
      <c r="C126" t="s">
        <v>92</v>
      </c>
      <c r="D126">
        <v>16.25</v>
      </c>
      <c r="E126">
        <v>16.4</v>
      </c>
      <c r="F126">
        <v>16.71</v>
      </c>
      <c r="G126">
        <v>17.13</v>
      </c>
      <c r="H126">
        <v>17.32</v>
      </c>
      <c r="I126">
        <v>17.51</v>
      </c>
      <c r="J126">
        <v>17.77</v>
      </c>
      <c r="K126">
        <v>17.7</v>
      </c>
      <c r="L126">
        <v>17.57</v>
      </c>
      <c r="M126">
        <v>17.46</v>
      </c>
      <c r="N126">
        <v>17.37</v>
      </c>
      <c r="O126">
        <v>17.36</v>
      </c>
      <c r="P126">
        <v>17.34</v>
      </c>
      <c r="Q126">
        <v>17.43</v>
      </c>
      <c r="R126">
        <v>17.79</v>
      </c>
      <c r="S126">
        <v>18.09</v>
      </c>
      <c r="T126">
        <v>18.67</v>
      </c>
      <c r="U126">
        <v>18.81</v>
      </c>
      <c r="V126">
        <v>18.83</v>
      </c>
      <c r="W126">
        <v>19.07</v>
      </c>
      <c r="X126">
        <v>19.15</v>
      </c>
      <c r="Y126">
        <v>19.16</v>
      </c>
      <c r="Z126">
        <v>19.29</v>
      </c>
      <c r="AA126">
        <v>19.33</v>
      </c>
      <c r="AB126">
        <v>19.4</v>
      </c>
      <c r="AC126">
        <v>19.43</v>
      </c>
      <c r="AD126">
        <v>19.54</v>
      </c>
      <c r="AE126">
        <v>19.63</v>
      </c>
      <c r="AF126">
        <v>19.73</v>
      </c>
      <c r="AG126">
        <v>19.71</v>
      </c>
      <c r="AH126">
        <v>19.65</v>
      </c>
      <c r="AI126">
        <v>19.63</v>
      </c>
      <c r="AJ126">
        <v>19.7</v>
      </c>
      <c r="AK126">
        <v>19.72</v>
      </c>
      <c r="AL126">
        <v>19.79</v>
      </c>
      <c r="AM126">
        <v>19.85</v>
      </c>
      <c r="AN126">
        <v>19.93</v>
      </c>
      <c r="AO126">
        <v>20.06</v>
      </c>
      <c r="AP126">
        <v>20.26</v>
      </c>
      <c r="AQ126">
        <v>20.38</v>
      </c>
      <c r="AR126">
        <v>20.56</v>
      </c>
      <c r="AS126">
        <v>20.69</v>
      </c>
      <c r="AT126">
        <v>20.86</v>
      </c>
      <c r="AU126">
        <v>20.96</v>
      </c>
      <c r="AV126">
        <v>21.23</v>
      </c>
      <c r="AW126">
        <v>21.28</v>
      </c>
      <c r="AX126">
        <v>21.32</v>
      </c>
      <c r="AY126">
        <v>21.34</v>
      </c>
    </row>
    <row r="127" spans="1:51" ht="12.75">
      <c r="A127">
        <v>701</v>
      </c>
      <c r="B127">
        <v>8</v>
      </c>
      <c r="C127" t="s">
        <v>93</v>
      </c>
      <c r="D127">
        <v>16.25</v>
      </c>
      <c r="E127">
        <v>16.39</v>
      </c>
      <c r="F127">
        <v>16.71</v>
      </c>
      <c r="G127">
        <v>17.13</v>
      </c>
      <c r="H127">
        <v>17.32</v>
      </c>
      <c r="I127">
        <v>17.5</v>
      </c>
      <c r="J127">
        <v>17.76</v>
      </c>
      <c r="K127">
        <v>17.7</v>
      </c>
      <c r="L127">
        <v>17.57</v>
      </c>
      <c r="M127">
        <v>17.46</v>
      </c>
      <c r="N127">
        <v>17.37</v>
      </c>
      <c r="O127">
        <v>17.36</v>
      </c>
      <c r="P127">
        <v>17.33</v>
      </c>
      <c r="Q127">
        <v>17.42</v>
      </c>
      <c r="R127">
        <v>17.78</v>
      </c>
      <c r="S127">
        <v>18.09</v>
      </c>
      <c r="T127">
        <v>18.67</v>
      </c>
      <c r="U127">
        <v>18.81</v>
      </c>
      <c r="V127">
        <v>18.83</v>
      </c>
      <c r="W127">
        <v>19.07</v>
      </c>
      <c r="X127">
        <v>19.15</v>
      </c>
      <c r="Y127">
        <v>19.15</v>
      </c>
      <c r="Z127">
        <v>19.29</v>
      </c>
      <c r="AA127">
        <v>19.33</v>
      </c>
      <c r="AB127">
        <v>19.4</v>
      </c>
      <c r="AC127">
        <v>19.43</v>
      </c>
      <c r="AD127">
        <v>19.54</v>
      </c>
      <c r="AE127">
        <v>19.63</v>
      </c>
      <c r="AF127">
        <v>19.73</v>
      </c>
      <c r="AG127">
        <v>19.71</v>
      </c>
      <c r="AH127">
        <v>19.65</v>
      </c>
      <c r="AI127">
        <v>19.63</v>
      </c>
      <c r="AJ127">
        <v>19.7</v>
      </c>
      <c r="AK127">
        <v>19.72</v>
      </c>
      <c r="AL127">
        <v>19.79</v>
      </c>
      <c r="AM127">
        <v>19.85</v>
      </c>
      <c r="AN127">
        <v>19.93</v>
      </c>
      <c r="AO127">
        <v>20.06</v>
      </c>
      <c r="AP127">
        <v>20.26</v>
      </c>
      <c r="AQ127">
        <v>20.37</v>
      </c>
      <c r="AR127">
        <v>20.56</v>
      </c>
      <c r="AS127">
        <v>20.69</v>
      </c>
      <c r="AT127">
        <v>20.86</v>
      </c>
      <c r="AU127">
        <v>20.96</v>
      </c>
      <c r="AV127">
        <v>21.23</v>
      </c>
      <c r="AW127">
        <v>21.28</v>
      </c>
      <c r="AX127">
        <v>21.31</v>
      </c>
      <c r="AY127">
        <v>21.34</v>
      </c>
    </row>
    <row r="128" spans="1:3" ht="12.75">
      <c r="A128">
        <v>701</v>
      </c>
      <c r="B128" t="s">
        <v>7</v>
      </c>
      <c r="C128" t="s">
        <v>94</v>
      </c>
    </row>
    <row r="129" spans="1:51" ht="12.75">
      <c r="A129">
        <v>701</v>
      </c>
      <c r="B129">
        <v>9</v>
      </c>
      <c r="C129" t="s">
        <v>95</v>
      </c>
      <c r="D129">
        <v>3.15</v>
      </c>
      <c r="E129">
        <v>3.24</v>
      </c>
      <c r="F129">
        <v>3.3</v>
      </c>
      <c r="G129">
        <v>3.57</v>
      </c>
      <c r="H129">
        <v>3.57</v>
      </c>
      <c r="I129">
        <v>3.65</v>
      </c>
      <c r="J129">
        <v>3.84</v>
      </c>
      <c r="K129">
        <v>3.79</v>
      </c>
      <c r="L129">
        <v>3.7</v>
      </c>
      <c r="M129">
        <v>4.03</v>
      </c>
      <c r="N129">
        <v>4.18</v>
      </c>
      <c r="O129">
        <v>4.35</v>
      </c>
      <c r="P129">
        <v>4.5</v>
      </c>
      <c r="Q129">
        <v>4.56</v>
      </c>
      <c r="R129">
        <v>5.78</v>
      </c>
      <c r="S129">
        <v>5.12</v>
      </c>
      <c r="T129">
        <v>5.48</v>
      </c>
      <c r="U129">
        <v>4.69</v>
      </c>
      <c r="V129">
        <v>4.59</v>
      </c>
      <c r="W129">
        <v>4.61</v>
      </c>
      <c r="X129">
        <v>4.7</v>
      </c>
      <c r="Y129">
        <v>4.73</v>
      </c>
      <c r="Z129">
        <v>4.47</v>
      </c>
      <c r="AA129">
        <v>5.15</v>
      </c>
      <c r="AB129">
        <v>5.4</v>
      </c>
      <c r="AC129">
        <v>5.37</v>
      </c>
      <c r="AD129">
        <v>5.3</v>
      </c>
      <c r="AE129">
        <v>5.16</v>
      </c>
      <c r="AF129">
        <v>5.04</v>
      </c>
      <c r="AG129">
        <v>5.16</v>
      </c>
      <c r="AH129">
        <v>5.09</v>
      </c>
      <c r="AI129">
        <v>5.39</v>
      </c>
      <c r="AJ129">
        <v>5.93</v>
      </c>
      <c r="AK129">
        <v>6.29</v>
      </c>
      <c r="AL129">
        <v>6.57</v>
      </c>
      <c r="AM129">
        <v>6.39</v>
      </c>
      <c r="AN129">
        <v>6.11</v>
      </c>
      <c r="AO129">
        <v>6.13</v>
      </c>
      <c r="AP129">
        <v>6.11</v>
      </c>
      <c r="AQ129">
        <v>6.4</v>
      </c>
      <c r="AR129">
        <v>6.58</v>
      </c>
      <c r="AS129">
        <v>6.51</v>
      </c>
      <c r="AT129">
        <v>6.45</v>
      </c>
      <c r="AU129">
        <v>6.39</v>
      </c>
      <c r="AV129">
        <v>6.06</v>
      </c>
      <c r="AW129">
        <v>5.93</v>
      </c>
      <c r="AX129">
        <v>6.05</v>
      </c>
      <c r="AY129">
        <v>6.25</v>
      </c>
    </row>
    <row r="130" spans="1:51" ht="12.75">
      <c r="A130">
        <v>701</v>
      </c>
      <c r="B130">
        <v>10</v>
      </c>
      <c r="C130" t="s">
        <v>96</v>
      </c>
      <c r="D130">
        <v>9.32</v>
      </c>
      <c r="E130">
        <v>9.5</v>
      </c>
      <c r="F130">
        <v>9.63</v>
      </c>
      <c r="G130">
        <v>10.3</v>
      </c>
      <c r="H130">
        <v>10.21</v>
      </c>
      <c r="I130">
        <v>10.29</v>
      </c>
      <c r="J130">
        <v>10.48</v>
      </c>
      <c r="K130">
        <v>10.31</v>
      </c>
      <c r="L130">
        <v>10.07</v>
      </c>
      <c r="M130">
        <v>11.01</v>
      </c>
      <c r="N130">
        <v>11.57</v>
      </c>
      <c r="O130">
        <v>12.01</v>
      </c>
      <c r="P130">
        <v>12.49</v>
      </c>
      <c r="Q130">
        <v>12.56</v>
      </c>
      <c r="R130">
        <v>15.72</v>
      </c>
      <c r="S130">
        <v>13.73</v>
      </c>
      <c r="T130">
        <v>14.15</v>
      </c>
      <c r="U130">
        <v>12.04</v>
      </c>
      <c r="V130">
        <v>11.78</v>
      </c>
      <c r="W130">
        <v>11.69</v>
      </c>
      <c r="X130">
        <v>11.81</v>
      </c>
      <c r="Y130">
        <v>12.01</v>
      </c>
      <c r="Z130">
        <v>11.23</v>
      </c>
      <c r="AA130">
        <v>13.28</v>
      </c>
      <c r="AB130">
        <v>13.78</v>
      </c>
      <c r="AC130">
        <v>13.7</v>
      </c>
      <c r="AD130">
        <v>13.62</v>
      </c>
      <c r="AE130">
        <v>13.21</v>
      </c>
      <c r="AF130">
        <v>12.79</v>
      </c>
      <c r="AG130">
        <v>13.44</v>
      </c>
      <c r="AH130">
        <v>13.5</v>
      </c>
      <c r="AI130">
        <v>14.37</v>
      </c>
      <c r="AJ130">
        <v>15.71</v>
      </c>
      <c r="AK130">
        <v>16.59</v>
      </c>
      <c r="AL130">
        <v>17.15</v>
      </c>
      <c r="AM130">
        <v>16.65</v>
      </c>
      <c r="AN130">
        <v>15.87</v>
      </c>
      <c r="AO130">
        <v>15.89</v>
      </c>
      <c r="AP130">
        <v>15.58</v>
      </c>
      <c r="AQ130">
        <v>16.1</v>
      </c>
      <c r="AR130">
        <v>16.43</v>
      </c>
      <c r="AS130">
        <v>16.01</v>
      </c>
      <c r="AT130">
        <v>15.88</v>
      </c>
      <c r="AU130">
        <v>15.69</v>
      </c>
      <c r="AV130">
        <v>14.63</v>
      </c>
      <c r="AW130">
        <v>14.38</v>
      </c>
      <c r="AX130">
        <v>14.66</v>
      </c>
      <c r="AY130">
        <v>15.2</v>
      </c>
    </row>
    <row r="131" spans="1:51" ht="12.75">
      <c r="A131">
        <v>701</v>
      </c>
      <c r="B131">
        <v>11</v>
      </c>
      <c r="C131" t="s">
        <v>97</v>
      </c>
      <c r="D131">
        <v>33.8</v>
      </c>
      <c r="E131">
        <v>34.1</v>
      </c>
      <c r="F131">
        <v>34.28</v>
      </c>
      <c r="G131">
        <v>34.72</v>
      </c>
      <c r="H131">
        <v>34.95</v>
      </c>
      <c r="I131">
        <v>35.43</v>
      </c>
      <c r="J131">
        <v>36.71</v>
      </c>
      <c r="K131">
        <v>36.77</v>
      </c>
      <c r="L131">
        <v>36.75</v>
      </c>
      <c r="M131">
        <v>36.55</v>
      </c>
      <c r="N131">
        <v>36.12</v>
      </c>
      <c r="O131">
        <v>36.18</v>
      </c>
      <c r="P131">
        <v>36</v>
      </c>
      <c r="Q131">
        <v>36.35</v>
      </c>
      <c r="R131">
        <v>36.78</v>
      </c>
      <c r="S131">
        <v>37.28</v>
      </c>
      <c r="T131">
        <v>38.74</v>
      </c>
      <c r="U131">
        <v>38.94</v>
      </c>
      <c r="V131">
        <v>38.99</v>
      </c>
      <c r="W131">
        <v>39.46</v>
      </c>
      <c r="X131">
        <v>39.75</v>
      </c>
      <c r="Y131">
        <v>39.33</v>
      </c>
      <c r="Z131">
        <v>39.78</v>
      </c>
      <c r="AA131">
        <v>38.75</v>
      </c>
      <c r="AB131">
        <v>39.16</v>
      </c>
      <c r="AC131">
        <v>39.19</v>
      </c>
      <c r="AD131">
        <v>38.93</v>
      </c>
      <c r="AE131">
        <v>39.06</v>
      </c>
      <c r="AF131">
        <v>39.38</v>
      </c>
      <c r="AG131">
        <v>38.37</v>
      </c>
      <c r="AH131">
        <v>37.7</v>
      </c>
      <c r="AI131">
        <v>37.46</v>
      </c>
      <c r="AJ131">
        <v>37.73</v>
      </c>
      <c r="AK131">
        <v>37.92</v>
      </c>
      <c r="AL131">
        <v>38.28</v>
      </c>
      <c r="AM131">
        <v>38.39</v>
      </c>
      <c r="AN131">
        <v>38.52</v>
      </c>
      <c r="AO131">
        <v>38.6</v>
      </c>
      <c r="AP131">
        <v>39.2</v>
      </c>
      <c r="AQ131">
        <v>39.74</v>
      </c>
      <c r="AR131">
        <v>40.07</v>
      </c>
      <c r="AS131">
        <v>40.65</v>
      </c>
      <c r="AT131">
        <v>40.63</v>
      </c>
      <c r="AU131">
        <v>40.69</v>
      </c>
      <c r="AV131">
        <v>41.44</v>
      </c>
      <c r="AW131">
        <v>41.28</v>
      </c>
      <c r="AX131">
        <v>41.26</v>
      </c>
      <c r="AY131">
        <v>41.15</v>
      </c>
    </row>
    <row r="132" spans="1:51" ht="12.75">
      <c r="A132">
        <v>701</v>
      </c>
      <c r="B132">
        <v>12</v>
      </c>
      <c r="C132" t="s">
        <v>98</v>
      </c>
      <c r="D132">
        <v>33.79</v>
      </c>
      <c r="E132">
        <v>34.09</v>
      </c>
      <c r="F132">
        <v>34.27</v>
      </c>
      <c r="G132">
        <v>34.71</v>
      </c>
      <c r="H132">
        <v>34.94</v>
      </c>
      <c r="I132">
        <v>35.43</v>
      </c>
      <c r="J132">
        <v>36.7</v>
      </c>
      <c r="K132">
        <v>36.76</v>
      </c>
      <c r="L132">
        <v>36.74</v>
      </c>
      <c r="M132">
        <v>36.56</v>
      </c>
      <c r="N132">
        <v>36.15</v>
      </c>
      <c r="O132">
        <v>36.21</v>
      </c>
      <c r="P132">
        <v>36</v>
      </c>
      <c r="Q132">
        <v>36.32</v>
      </c>
      <c r="R132">
        <v>36.73</v>
      </c>
      <c r="S132">
        <v>37.26</v>
      </c>
      <c r="T132">
        <v>38.76</v>
      </c>
      <c r="U132">
        <v>38.97</v>
      </c>
      <c r="V132">
        <v>39</v>
      </c>
      <c r="W132">
        <v>39.46</v>
      </c>
      <c r="X132">
        <v>39.77</v>
      </c>
      <c r="Y132">
        <v>39.35</v>
      </c>
      <c r="Z132">
        <v>39.82</v>
      </c>
      <c r="AA132">
        <v>38.77</v>
      </c>
      <c r="AB132">
        <v>39.16</v>
      </c>
      <c r="AC132">
        <v>39.19</v>
      </c>
      <c r="AD132">
        <v>38.93</v>
      </c>
      <c r="AE132">
        <v>39.06</v>
      </c>
      <c r="AF132">
        <v>39.41</v>
      </c>
      <c r="AG132">
        <v>38.4</v>
      </c>
      <c r="AH132">
        <v>37.72</v>
      </c>
      <c r="AI132">
        <v>37.48</v>
      </c>
      <c r="AJ132">
        <v>37.73</v>
      </c>
      <c r="AK132">
        <v>37.92</v>
      </c>
      <c r="AL132">
        <v>38.27</v>
      </c>
      <c r="AM132">
        <v>38.38</v>
      </c>
      <c r="AN132">
        <v>38.51</v>
      </c>
      <c r="AO132">
        <v>38.6</v>
      </c>
      <c r="AP132">
        <v>39.2</v>
      </c>
      <c r="AQ132">
        <v>39.75</v>
      </c>
      <c r="AR132">
        <v>40.08</v>
      </c>
      <c r="AS132">
        <v>40.66</v>
      </c>
      <c r="AT132">
        <v>40.63</v>
      </c>
      <c r="AU132">
        <v>40.7</v>
      </c>
      <c r="AV132">
        <v>41.45</v>
      </c>
      <c r="AW132">
        <v>41.28</v>
      </c>
      <c r="AX132">
        <v>41.26</v>
      </c>
      <c r="AY132">
        <v>41.15</v>
      </c>
    </row>
    <row r="133" spans="1:3" ht="12.75">
      <c r="A133">
        <v>701</v>
      </c>
      <c r="B133" t="s">
        <v>7</v>
      </c>
      <c r="C133" t="s">
        <v>99</v>
      </c>
    </row>
    <row r="134" spans="1:51" ht="12.75">
      <c r="A134">
        <v>701</v>
      </c>
      <c r="B134">
        <v>13</v>
      </c>
      <c r="C134" t="s">
        <v>95</v>
      </c>
      <c r="D134">
        <v>5.57</v>
      </c>
      <c r="E134">
        <v>5.72</v>
      </c>
      <c r="F134">
        <v>5.85</v>
      </c>
      <c r="G134">
        <v>5.95</v>
      </c>
      <c r="H134">
        <v>6.04</v>
      </c>
      <c r="I134">
        <v>6.16</v>
      </c>
      <c r="J134">
        <v>6.16</v>
      </c>
      <c r="K134">
        <v>6.18</v>
      </c>
      <c r="L134">
        <v>6.12</v>
      </c>
      <c r="M134">
        <v>6.06</v>
      </c>
      <c r="N134">
        <v>5.94</v>
      </c>
      <c r="O134">
        <v>5.99</v>
      </c>
      <c r="P134">
        <v>6.02</v>
      </c>
      <c r="Q134">
        <v>6.12</v>
      </c>
      <c r="R134">
        <v>6.41</v>
      </c>
      <c r="S134">
        <v>6.41</v>
      </c>
      <c r="T134">
        <v>6.85</v>
      </c>
      <c r="U134">
        <v>6.82</v>
      </c>
      <c r="V134">
        <v>6.95</v>
      </c>
      <c r="W134">
        <v>7.12</v>
      </c>
      <c r="X134">
        <v>7.08</v>
      </c>
      <c r="Y134">
        <v>7.23</v>
      </c>
      <c r="Z134">
        <v>7.36</v>
      </c>
      <c r="AA134">
        <v>7.49</v>
      </c>
      <c r="AB134">
        <v>7.5</v>
      </c>
      <c r="AC134">
        <v>7.51</v>
      </c>
      <c r="AD134">
        <v>7.47</v>
      </c>
      <c r="AE134">
        <v>7.46</v>
      </c>
      <c r="AF134">
        <v>7.54</v>
      </c>
      <c r="AG134">
        <v>7.55</v>
      </c>
      <c r="AH134">
        <v>7.62</v>
      </c>
      <c r="AI134">
        <v>7.71</v>
      </c>
      <c r="AJ134">
        <v>7.77</v>
      </c>
      <c r="AK134">
        <v>7.88</v>
      </c>
      <c r="AL134">
        <v>7.94</v>
      </c>
      <c r="AM134">
        <v>8.1</v>
      </c>
      <c r="AN134">
        <v>8.2</v>
      </c>
      <c r="AO134">
        <v>8.26</v>
      </c>
      <c r="AP134">
        <v>8.34</v>
      </c>
      <c r="AQ134">
        <v>8.43</v>
      </c>
      <c r="AR134">
        <v>8.54</v>
      </c>
      <c r="AS134">
        <v>8.63</v>
      </c>
      <c r="AT134">
        <v>8.84</v>
      </c>
      <c r="AU134">
        <v>8.82</v>
      </c>
      <c r="AV134">
        <v>8.86</v>
      </c>
      <c r="AW134">
        <v>8.95</v>
      </c>
      <c r="AX134">
        <v>9.07</v>
      </c>
      <c r="AY134">
        <v>9.14</v>
      </c>
    </row>
    <row r="135" spans="1:51" ht="12.75">
      <c r="A135">
        <v>701</v>
      </c>
      <c r="B135">
        <v>14</v>
      </c>
      <c r="C135" t="s">
        <v>96</v>
      </c>
      <c r="D135">
        <v>27.91</v>
      </c>
      <c r="E135">
        <v>28.38</v>
      </c>
      <c r="F135">
        <v>28.47</v>
      </c>
      <c r="G135">
        <v>28.09</v>
      </c>
      <c r="H135">
        <v>28.1</v>
      </c>
      <c r="I135">
        <v>28.39</v>
      </c>
      <c r="J135">
        <v>28.16</v>
      </c>
      <c r="K135">
        <v>28.56</v>
      </c>
      <c r="L135">
        <v>28.7</v>
      </c>
      <c r="M135">
        <v>28.76</v>
      </c>
      <c r="N135">
        <v>28.54</v>
      </c>
      <c r="O135">
        <v>28.94</v>
      </c>
      <c r="P135">
        <v>29.29</v>
      </c>
      <c r="Q135">
        <v>29.61</v>
      </c>
      <c r="R135">
        <v>30.14</v>
      </c>
      <c r="S135">
        <v>29.5</v>
      </c>
      <c r="T135">
        <v>30.25</v>
      </c>
      <c r="U135">
        <v>29.91</v>
      </c>
      <c r="V135">
        <v>30.58</v>
      </c>
      <c r="W135">
        <v>30.92</v>
      </c>
      <c r="X135">
        <v>30.72</v>
      </c>
      <c r="Y135">
        <v>31.45</v>
      </c>
      <c r="Z135">
        <v>31.96</v>
      </c>
      <c r="AA135">
        <v>32.38</v>
      </c>
      <c r="AB135">
        <v>32.63</v>
      </c>
      <c r="AC135">
        <v>32.78</v>
      </c>
      <c r="AD135">
        <v>32.55</v>
      </c>
      <c r="AE135">
        <v>32.53</v>
      </c>
      <c r="AF135">
        <v>32.77</v>
      </c>
      <c r="AG135">
        <v>32.66</v>
      </c>
      <c r="AH135">
        <v>33.08</v>
      </c>
      <c r="AI135">
        <v>33.64</v>
      </c>
      <c r="AJ135">
        <v>33.89</v>
      </c>
      <c r="AK135">
        <v>34.48</v>
      </c>
      <c r="AL135">
        <v>34.74</v>
      </c>
      <c r="AM135">
        <v>35.46</v>
      </c>
      <c r="AN135">
        <v>35.81</v>
      </c>
      <c r="AO135">
        <v>35.72</v>
      </c>
      <c r="AP135">
        <v>35.75</v>
      </c>
      <c r="AQ135">
        <v>36.01</v>
      </c>
      <c r="AR135">
        <v>36.13</v>
      </c>
      <c r="AS135">
        <v>36.3</v>
      </c>
      <c r="AT135">
        <v>36.84</v>
      </c>
      <c r="AU135">
        <v>36.66</v>
      </c>
      <c r="AV135">
        <v>36.22</v>
      </c>
      <c r="AW135">
        <v>36.48</v>
      </c>
      <c r="AX135">
        <v>37.09</v>
      </c>
      <c r="AY135">
        <v>37.52</v>
      </c>
    </row>
    <row r="136" spans="1:51" ht="12.75">
      <c r="A136">
        <v>701</v>
      </c>
      <c r="B136">
        <v>15</v>
      </c>
      <c r="C136" t="s">
        <v>97</v>
      </c>
      <c r="D136">
        <v>19.97</v>
      </c>
      <c r="E136">
        <v>20.17</v>
      </c>
      <c r="F136">
        <v>20.54</v>
      </c>
      <c r="G136">
        <v>21.17</v>
      </c>
      <c r="H136">
        <v>21.49</v>
      </c>
      <c r="I136">
        <v>21.7</v>
      </c>
      <c r="J136">
        <v>21.89</v>
      </c>
      <c r="K136">
        <v>21.63</v>
      </c>
      <c r="L136">
        <v>21.32</v>
      </c>
      <c r="M136">
        <v>21.05</v>
      </c>
      <c r="N136">
        <v>20.82</v>
      </c>
      <c r="O136">
        <v>20.69</v>
      </c>
      <c r="P136">
        <v>20.56</v>
      </c>
      <c r="Q136">
        <v>20.67</v>
      </c>
      <c r="R136">
        <v>21.27</v>
      </c>
      <c r="S136">
        <v>21.72</v>
      </c>
      <c r="T136">
        <v>22.65</v>
      </c>
      <c r="U136">
        <v>22.81</v>
      </c>
      <c r="V136">
        <v>22.74</v>
      </c>
      <c r="W136">
        <v>23.02</v>
      </c>
      <c r="X136">
        <v>23.04</v>
      </c>
      <c r="Y136">
        <v>22.98</v>
      </c>
      <c r="Z136">
        <v>23.05</v>
      </c>
      <c r="AA136">
        <v>23.13</v>
      </c>
      <c r="AB136">
        <v>23</v>
      </c>
      <c r="AC136">
        <v>22.9</v>
      </c>
      <c r="AD136">
        <v>22.95</v>
      </c>
      <c r="AE136">
        <v>22.94</v>
      </c>
      <c r="AF136">
        <v>23.01</v>
      </c>
      <c r="AG136">
        <v>23.11</v>
      </c>
      <c r="AH136">
        <v>23.02</v>
      </c>
      <c r="AI136">
        <v>22.92</v>
      </c>
      <c r="AJ136">
        <v>22.92</v>
      </c>
      <c r="AK136">
        <v>22.85</v>
      </c>
      <c r="AL136">
        <v>22.87</v>
      </c>
      <c r="AM136">
        <v>22.85</v>
      </c>
      <c r="AN136">
        <v>22.9</v>
      </c>
      <c r="AO136">
        <v>23.12</v>
      </c>
      <c r="AP136">
        <v>23.34</v>
      </c>
      <c r="AQ136">
        <v>23.41</v>
      </c>
      <c r="AR136">
        <v>23.64</v>
      </c>
      <c r="AS136">
        <v>23.77</v>
      </c>
      <c r="AT136">
        <v>24.01</v>
      </c>
      <c r="AU136">
        <v>24.07</v>
      </c>
      <c r="AV136">
        <v>24.47</v>
      </c>
      <c r="AW136">
        <v>24.52</v>
      </c>
      <c r="AX136">
        <v>24.45</v>
      </c>
      <c r="AY136">
        <v>24.37</v>
      </c>
    </row>
    <row r="137" spans="1:51" ht="12.75">
      <c r="A137">
        <v>701</v>
      </c>
      <c r="B137">
        <v>16</v>
      </c>
      <c r="C137" t="s">
        <v>98</v>
      </c>
      <c r="D137">
        <v>19.97</v>
      </c>
      <c r="E137">
        <v>20.17</v>
      </c>
      <c r="F137">
        <v>20.54</v>
      </c>
      <c r="G137">
        <v>21.17</v>
      </c>
      <c r="H137">
        <v>21.49</v>
      </c>
      <c r="I137">
        <v>21.7</v>
      </c>
      <c r="J137">
        <v>21.89</v>
      </c>
      <c r="K137">
        <v>21.63</v>
      </c>
      <c r="L137">
        <v>21.32</v>
      </c>
      <c r="M137">
        <v>21.05</v>
      </c>
      <c r="N137">
        <v>20.82</v>
      </c>
      <c r="O137">
        <v>20.69</v>
      </c>
      <c r="P137">
        <v>20.56</v>
      </c>
      <c r="Q137">
        <v>20.67</v>
      </c>
      <c r="R137">
        <v>21.27</v>
      </c>
      <c r="S137">
        <v>21.72</v>
      </c>
      <c r="T137">
        <v>22.64</v>
      </c>
      <c r="U137">
        <v>22.81</v>
      </c>
      <c r="V137">
        <v>22.73</v>
      </c>
      <c r="W137">
        <v>23.02</v>
      </c>
      <c r="X137">
        <v>23.04</v>
      </c>
      <c r="Y137">
        <v>22.98</v>
      </c>
      <c r="Z137">
        <v>23.04</v>
      </c>
      <c r="AA137">
        <v>23.13</v>
      </c>
      <c r="AB137">
        <v>23</v>
      </c>
      <c r="AC137">
        <v>22.89</v>
      </c>
      <c r="AD137">
        <v>22.95</v>
      </c>
      <c r="AE137">
        <v>22.94</v>
      </c>
      <c r="AF137">
        <v>23.01</v>
      </c>
      <c r="AG137">
        <v>23.11</v>
      </c>
      <c r="AH137">
        <v>23.02</v>
      </c>
      <c r="AI137">
        <v>22.92</v>
      </c>
      <c r="AJ137">
        <v>22.92</v>
      </c>
      <c r="AK137">
        <v>22.85</v>
      </c>
      <c r="AL137">
        <v>22.87</v>
      </c>
      <c r="AM137">
        <v>22.85</v>
      </c>
      <c r="AN137">
        <v>22.9</v>
      </c>
      <c r="AO137">
        <v>23.12</v>
      </c>
      <c r="AP137">
        <v>23.34</v>
      </c>
      <c r="AQ137">
        <v>23.41</v>
      </c>
      <c r="AR137">
        <v>23.64</v>
      </c>
      <c r="AS137">
        <v>23.77</v>
      </c>
      <c r="AT137">
        <v>24.01</v>
      </c>
      <c r="AU137">
        <v>24.07</v>
      </c>
      <c r="AV137">
        <v>24.47</v>
      </c>
      <c r="AW137">
        <v>24.52</v>
      </c>
      <c r="AX137">
        <v>24.45</v>
      </c>
      <c r="AY137">
        <v>24.37</v>
      </c>
    </row>
    <row r="138" spans="1:3" ht="12.75">
      <c r="A138">
        <v>701</v>
      </c>
      <c r="B138" t="s">
        <v>7</v>
      </c>
      <c r="C138" t="s">
        <v>100</v>
      </c>
    </row>
    <row r="139" spans="1:51" ht="12.75">
      <c r="A139">
        <v>701</v>
      </c>
      <c r="B139">
        <v>17</v>
      </c>
      <c r="C139" t="s">
        <v>95</v>
      </c>
      <c r="D139">
        <v>1.62</v>
      </c>
      <c r="E139">
        <v>1.65</v>
      </c>
      <c r="F139">
        <v>1.69</v>
      </c>
      <c r="G139">
        <v>1.72</v>
      </c>
      <c r="H139">
        <v>1.77</v>
      </c>
      <c r="I139">
        <v>1.81</v>
      </c>
      <c r="J139">
        <v>1.87</v>
      </c>
      <c r="K139">
        <v>1.9</v>
      </c>
      <c r="L139">
        <v>1.91</v>
      </c>
      <c r="M139">
        <v>1.93</v>
      </c>
      <c r="N139">
        <v>1.94</v>
      </c>
      <c r="O139">
        <v>1.96</v>
      </c>
      <c r="P139">
        <v>2</v>
      </c>
      <c r="Q139">
        <v>2.07</v>
      </c>
      <c r="R139">
        <v>2.12</v>
      </c>
      <c r="S139">
        <v>2.17</v>
      </c>
      <c r="T139">
        <v>2.23</v>
      </c>
      <c r="U139">
        <v>2.26</v>
      </c>
      <c r="V139">
        <v>2.3</v>
      </c>
      <c r="W139">
        <v>2.34</v>
      </c>
      <c r="X139">
        <v>2.39</v>
      </c>
      <c r="Y139">
        <v>2.45</v>
      </c>
      <c r="Z139">
        <v>2.51</v>
      </c>
      <c r="AA139">
        <v>2.58</v>
      </c>
      <c r="AB139">
        <v>2.64</v>
      </c>
      <c r="AC139">
        <v>2.7</v>
      </c>
      <c r="AD139">
        <v>2.76</v>
      </c>
      <c r="AE139">
        <v>2.78</v>
      </c>
      <c r="AF139">
        <v>2.83</v>
      </c>
      <c r="AG139">
        <v>2.89</v>
      </c>
      <c r="AH139">
        <v>2.95</v>
      </c>
      <c r="AI139">
        <v>3</v>
      </c>
      <c r="AJ139">
        <v>3.06</v>
      </c>
      <c r="AK139">
        <v>3.1</v>
      </c>
      <c r="AL139">
        <v>3.14</v>
      </c>
      <c r="AM139">
        <v>3.23</v>
      </c>
      <c r="AN139">
        <v>3.29</v>
      </c>
      <c r="AO139">
        <v>3.34</v>
      </c>
      <c r="AP139">
        <v>3.41</v>
      </c>
      <c r="AQ139">
        <v>3.48</v>
      </c>
      <c r="AR139">
        <v>3.53</v>
      </c>
      <c r="AS139">
        <v>3.57</v>
      </c>
      <c r="AT139">
        <v>3.63</v>
      </c>
      <c r="AU139">
        <v>3.7</v>
      </c>
      <c r="AV139">
        <v>3.74</v>
      </c>
      <c r="AW139">
        <v>3.82</v>
      </c>
      <c r="AX139">
        <v>3.9</v>
      </c>
      <c r="AY139">
        <v>3.95</v>
      </c>
    </row>
    <row r="140" spans="1:51" ht="12.75">
      <c r="A140">
        <v>701</v>
      </c>
      <c r="B140">
        <v>18</v>
      </c>
      <c r="C140" t="s">
        <v>96</v>
      </c>
      <c r="D140">
        <v>14.82</v>
      </c>
      <c r="E140">
        <v>15.01</v>
      </c>
      <c r="F140">
        <v>14.99</v>
      </c>
      <c r="G140">
        <v>14.94</v>
      </c>
      <c r="H140">
        <v>15.22</v>
      </c>
      <c r="I140">
        <v>15.44</v>
      </c>
      <c r="J140">
        <v>15.64</v>
      </c>
      <c r="K140">
        <v>15.76</v>
      </c>
      <c r="L140">
        <v>15.84</v>
      </c>
      <c r="M140">
        <v>15.94</v>
      </c>
      <c r="N140">
        <v>15.9</v>
      </c>
      <c r="O140">
        <v>15.95</v>
      </c>
      <c r="P140">
        <v>16.2</v>
      </c>
      <c r="Q140">
        <v>16.66</v>
      </c>
      <c r="R140">
        <v>16.89</v>
      </c>
      <c r="S140">
        <v>17.08</v>
      </c>
      <c r="T140">
        <v>17.34</v>
      </c>
      <c r="U140">
        <v>17.44</v>
      </c>
      <c r="V140">
        <v>17.59</v>
      </c>
      <c r="W140">
        <v>17.65</v>
      </c>
      <c r="X140">
        <v>17.9</v>
      </c>
      <c r="Y140">
        <v>18.14</v>
      </c>
      <c r="Z140">
        <v>18.39</v>
      </c>
      <c r="AA140">
        <v>18.69</v>
      </c>
      <c r="AB140">
        <v>18.85</v>
      </c>
      <c r="AC140">
        <v>19.12</v>
      </c>
      <c r="AD140">
        <v>19.23</v>
      </c>
      <c r="AE140">
        <v>19.12</v>
      </c>
      <c r="AF140">
        <v>19.34</v>
      </c>
      <c r="AG140">
        <v>19.75</v>
      </c>
      <c r="AH140">
        <v>20.08</v>
      </c>
      <c r="AI140">
        <v>20.28</v>
      </c>
      <c r="AJ140">
        <v>20.59</v>
      </c>
      <c r="AK140">
        <v>20.71</v>
      </c>
      <c r="AL140">
        <v>20.91</v>
      </c>
      <c r="AM140">
        <v>21.31</v>
      </c>
      <c r="AN140">
        <v>21.54</v>
      </c>
      <c r="AO140">
        <v>21.8</v>
      </c>
      <c r="AP140">
        <v>22.07</v>
      </c>
      <c r="AQ140">
        <v>22.39</v>
      </c>
      <c r="AR140">
        <v>22.52</v>
      </c>
      <c r="AS140">
        <v>22.69</v>
      </c>
      <c r="AT140">
        <v>22.83</v>
      </c>
      <c r="AU140">
        <v>23.11</v>
      </c>
      <c r="AV140">
        <v>23.19</v>
      </c>
      <c r="AW140">
        <v>23.58</v>
      </c>
      <c r="AX140">
        <v>23.89</v>
      </c>
      <c r="AY140">
        <v>23.99</v>
      </c>
    </row>
    <row r="141" spans="1:51" ht="12.75">
      <c r="A141">
        <v>701</v>
      </c>
      <c r="B141">
        <v>19</v>
      </c>
      <c r="C141" t="s">
        <v>97</v>
      </c>
      <c r="D141">
        <v>10.93</v>
      </c>
      <c r="E141">
        <v>11.02</v>
      </c>
      <c r="F141">
        <v>11.3</v>
      </c>
      <c r="G141">
        <v>11.54</v>
      </c>
      <c r="H141">
        <v>11.6</v>
      </c>
      <c r="I141">
        <v>11.74</v>
      </c>
      <c r="J141">
        <v>11.93</v>
      </c>
      <c r="K141">
        <v>12.04</v>
      </c>
      <c r="L141">
        <v>12.06</v>
      </c>
      <c r="M141">
        <v>12.1</v>
      </c>
      <c r="N141">
        <v>12.17</v>
      </c>
      <c r="O141">
        <v>12.28</v>
      </c>
      <c r="P141">
        <v>12.37</v>
      </c>
      <c r="Q141">
        <v>12.4</v>
      </c>
      <c r="R141">
        <v>12.56</v>
      </c>
      <c r="S141">
        <v>12.71</v>
      </c>
      <c r="T141">
        <v>12.87</v>
      </c>
      <c r="U141">
        <v>12.98</v>
      </c>
      <c r="V141">
        <v>13.08</v>
      </c>
      <c r="W141">
        <v>13.27</v>
      </c>
      <c r="X141">
        <v>13.36</v>
      </c>
      <c r="Y141">
        <v>13.49</v>
      </c>
      <c r="Z141">
        <v>13.65</v>
      </c>
      <c r="AA141">
        <v>13.79</v>
      </c>
      <c r="AB141">
        <v>14</v>
      </c>
      <c r="AC141">
        <v>14.15</v>
      </c>
      <c r="AD141">
        <v>14.36</v>
      </c>
      <c r="AE141">
        <v>14.53</v>
      </c>
      <c r="AF141">
        <v>14.63</v>
      </c>
      <c r="AG141">
        <v>14.65</v>
      </c>
      <c r="AH141">
        <v>14.7</v>
      </c>
      <c r="AI141">
        <v>14.79</v>
      </c>
      <c r="AJ141">
        <v>14.88</v>
      </c>
      <c r="AK141">
        <v>14.95</v>
      </c>
      <c r="AL141">
        <v>15.04</v>
      </c>
      <c r="AM141">
        <v>15.15</v>
      </c>
      <c r="AN141">
        <v>15.26</v>
      </c>
      <c r="AO141">
        <v>15.33</v>
      </c>
      <c r="AP141">
        <v>15.44</v>
      </c>
      <c r="AQ141">
        <v>15.54</v>
      </c>
      <c r="AR141">
        <v>15.67</v>
      </c>
      <c r="AS141">
        <v>15.75</v>
      </c>
      <c r="AT141">
        <v>15.88</v>
      </c>
      <c r="AU141">
        <v>16.03</v>
      </c>
      <c r="AV141">
        <v>16.13</v>
      </c>
      <c r="AW141">
        <v>16.2</v>
      </c>
      <c r="AX141">
        <v>16.33</v>
      </c>
      <c r="AY141">
        <v>16.47</v>
      </c>
    </row>
    <row r="142" spans="1:51" ht="12.75">
      <c r="A142">
        <v>701</v>
      </c>
      <c r="B142">
        <v>20</v>
      </c>
      <c r="C142" t="s">
        <v>98</v>
      </c>
      <c r="D142">
        <v>10.93</v>
      </c>
      <c r="E142">
        <v>11.02</v>
      </c>
      <c r="F142">
        <v>11.3</v>
      </c>
      <c r="G142">
        <v>11.53</v>
      </c>
      <c r="H142">
        <v>11.6</v>
      </c>
      <c r="I142">
        <v>11.73</v>
      </c>
      <c r="J142">
        <v>11.93</v>
      </c>
      <c r="K142">
        <v>12.04</v>
      </c>
      <c r="L142">
        <v>12.06</v>
      </c>
      <c r="M142">
        <v>12.1</v>
      </c>
      <c r="N142">
        <v>12.17</v>
      </c>
      <c r="O142">
        <v>12.28</v>
      </c>
      <c r="P142">
        <v>12.36</v>
      </c>
      <c r="Q142">
        <v>12.4</v>
      </c>
      <c r="R142">
        <v>12.56</v>
      </c>
      <c r="S142">
        <v>12.71</v>
      </c>
      <c r="T142">
        <v>12.87</v>
      </c>
      <c r="U142">
        <v>12.98</v>
      </c>
      <c r="V142">
        <v>13.08</v>
      </c>
      <c r="W142">
        <v>13.27</v>
      </c>
      <c r="X142">
        <v>13.36</v>
      </c>
      <c r="Y142">
        <v>13.49</v>
      </c>
      <c r="Z142">
        <v>13.65</v>
      </c>
      <c r="AA142">
        <v>13.79</v>
      </c>
      <c r="AB142">
        <v>14</v>
      </c>
      <c r="AC142">
        <v>14.15</v>
      </c>
      <c r="AD142">
        <v>14.36</v>
      </c>
      <c r="AE142">
        <v>14.53</v>
      </c>
      <c r="AF142">
        <v>14.63</v>
      </c>
      <c r="AG142">
        <v>14.65</v>
      </c>
      <c r="AH142">
        <v>14.7</v>
      </c>
      <c r="AI142">
        <v>14.79</v>
      </c>
      <c r="AJ142">
        <v>14.88</v>
      </c>
      <c r="AK142">
        <v>14.95</v>
      </c>
      <c r="AL142">
        <v>15.04</v>
      </c>
      <c r="AM142">
        <v>15.15</v>
      </c>
      <c r="AN142">
        <v>15.26</v>
      </c>
      <c r="AO142">
        <v>15.32</v>
      </c>
      <c r="AP142">
        <v>15.44</v>
      </c>
      <c r="AQ142">
        <v>15.54</v>
      </c>
      <c r="AR142">
        <v>15.67</v>
      </c>
      <c r="AS142">
        <v>15.75</v>
      </c>
      <c r="AT142">
        <v>15.88</v>
      </c>
      <c r="AU142">
        <v>16.03</v>
      </c>
      <c r="AV142">
        <v>16.12</v>
      </c>
      <c r="AW142">
        <v>16.2</v>
      </c>
      <c r="AX142">
        <v>16.33</v>
      </c>
      <c r="AY142">
        <v>16.46</v>
      </c>
    </row>
    <row r="143" spans="1:3" ht="12.75">
      <c r="A143">
        <v>701</v>
      </c>
      <c r="B143" t="s">
        <v>7</v>
      </c>
      <c r="C143" t="s">
        <v>101</v>
      </c>
    </row>
    <row r="144" spans="1:51" ht="12.75">
      <c r="A144">
        <v>701</v>
      </c>
      <c r="B144">
        <v>21</v>
      </c>
      <c r="C144" t="s">
        <v>90</v>
      </c>
      <c r="D144">
        <v>2.71</v>
      </c>
      <c r="E144">
        <v>2.6</v>
      </c>
      <c r="F144">
        <v>2.63</v>
      </c>
      <c r="G144">
        <v>3.3</v>
      </c>
      <c r="H144">
        <v>3.62</v>
      </c>
      <c r="I144">
        <v>3.87</v>
      </c>
      <c r="J144">
        <v>4.04</v>
      </c>
      <c r="K144">
        <v>3.95</v>
      </c>
      <c r="L144">
        <v>3.29</v>
      </c>
      <c r="M144">
        <v>2.74</v>
      </c>
      <c r="N144">
        <v>3</v>
      </c>
      <c r="O144">
        <v>2.83</v>
      </c>
      <c r="P144">
        <v>3.57</v>
      </c>
      <c r="Q144">
        <v>4.01</v>
      </c>
      <c r="R144">
        <v>4.52</v>
      </c>
      <c r="S144">
        <v>5.3</v>
      </c>
      <c r="T144">
        <v>4.99</v>
      </c>
      <c r="U144">
        <v>5.22</v>
      </c>
      <c r="V144">
        <v>4.78</v>
      </c>
      <c r="W144">
        <v>4.37</v>
      </c>
      <c r="X144">
        <v>4.44</v>
      </c>
      <c r="Y144">
        <v>4.01</v>
      </c>
      <c r="Z144">
        <v>4.33</v>
      </c>
      <c r="AA144">
        <v>4.6</v>
      </c>
      <c r="AB144">
        <v>4.66</v>
      </c>
      <c r="AC144">
        <v>4.68</v>
      </c>
      <c r="AD144">
        <v>4.62</v>
      </c>
      <c r="AE144">
        <v>4.21</v>
      </c>
      <c r="AF144">
        <v>4.15</v>
      </c>
      <c r="AG144">
        <v>4.12</v>
      </c>
      <c r="AH144">
        <v>4.4</v>
      </c>
      <c r="AI144">
        <v>4.65</v>
      </c>
      <c r="AJ144">
        <v>5.17</v>
      </c>
      <c r="AK144">
        <v>5.48</v>
      </c>
      <c r="AL144">
        <v>5.63</v>
      </c>
      <c r="AM144">
        <v>5.94</v>
      </c>
      <c r="AN144">
        <v>5.87</v>
      </c>
      <c r="AO144">
        <v>5.75</v>
      </c>
      <c r="AP144">
        <v>5.83</v>
      </c>
      <c r="AQ144">
        <v>5.73</v>
      </c>
      <c r="AR144">
        <v>5.77</v>
      </c>
      <c r="AS144">
        <v>5.79</v>
      </c>
      <c r="AT144">
        <v>5.89</v>
      </c>
      <c r="AU144">
        <v>5.22</v>
      </c>
      <c r="AV144">
        <v>4.87</v>
      </c>
      <c r="AW144">
        <v>4.72</v>
      </c>
      <c r="AX144">
        <v>5.27</v>
      </c>
      <c r="AY144">
        <v>5.89</v>
      </c>
    </row>
    <row r="145" spans="1:51" ht="12.75">
      <c r="A145">
        <v>701</v>
      </c>
      <c r="B145">
        <v>22</v>
      </c>
      <c r="C145" t="s">
        <v>91</v>
      </c>
      <c r="D145">
        <v>13.28</v>
      </c>
      <c r="E145">
        <v>12.82</v>
      </c>
      <c r="F145">
        <v>12.76</v>
      </c>
      <c r="G145">
        <v>15.41</v>
      </c>
      <c r="H145">
        <v>16.88</v>
      </c>
      <c r="I145">
        <v>17.74</v>
      </c>
      <c r="J145">
        <v>17.79</v>
      </c>
      <c r="K145">
        <v>16.9</v>
      </c>
      <c r="L145">
        <v>14.35</v>
      </c>
      <c r="M145">
        <v>12.38</v>
      </c>
      <c r="N145">
        <v>13.47</v>
      </c>
      <c r="O145">
        <v>12.68</v>
      </c>
      <c r="P145">
        <v>15.94</v>
      </c>
      <c r="Q145">
        <v>17.74</v>
      </c>
      <c r="R145">
        <v>19.29</v>
      </c>
      <c r="S145">
        <v>21.88</v>
      </c>
      <c r="T145">
        <v>19.55</v>
      </c>
      <c r="U145">
        <v>20.05</v>
      </c>
      <c r="V145">
        <v>18.52</v>
      </c>
      <c r="W145">
        <v>16.95</v>
      </c>
      <c r="X145">
        <v>17.35</v>
      </c>
      <c r="Y145">
        <v>15.91</v>
      </c>
      <c r="Z145">
        <v>16.72</v>
      </c>
      <c r="AA145">
        <v>17.97</v>
      </c>
      <c r="AB145">
        <v>18.31</v>
      </c>
      <c r="AC145">
        <v>18.39</v>
      </c>
      <c r="AD145">
        <v>17.93</v>
      </c>
      <c r="AE145">
        <v>16.5</v>
      </c>
      <c r="AF145">
        <v>16.37</v>
      </c>
      <c r="AG145">
        <v>16.33</v>
      </c>
      <c r="AH145">
        <v>17.17</v>
      </c>
      <c r="AI145">
        <v>17.97</v>
      </c>
      <c r="AJ145">
        <v>19.89</v>
      </c>
      <c r="AK145">
        <v>21.15</v>
      </c>
      <c r="AL145">
        <v>21.44</v>
      </c>
      <c r="AM145">
        <v>21.89</v>
      </c>
      <c r="AN145">
        <v>21.15</v>
      </c>
      <c r="AO145">
        <v>20.93</v>
      </c>
      <c r="AP145">
        <v>20.69</v>
      </c>
      <c r="AQ145">
        <v>20.47</v>
      </c>
      <c r="AR145">
        <v>20.12</v>
      </c>
      <c r="AS145">
        <v>20.11</v>
      </c>
      <c r="AT145">
        <v>20.57</v>
      </c>
      <c r="AU145">
        <v>18.84</v>
      </c>
      <c r="AV145">
        <v>17.44</v>
      </c>
      <c r="AW145">
        <v>17.01</v>
      </c>
      <c r="AX145">
        <v>18.38</v>
      </c>
      <c r="AY145">
        <v>20.09</v>
      </c>
    </row>
    <row r="146" spans="1:51" ht="12.75">
      <c r="A146">
        <v>701</v>
      </c>
      <c r="B146">
        <v>23</v>
      </c>
      <c r="C146" t="s">
        <v>92</v>
      </c>
      <c r="D146">
        <v>19.49</v>
      </c>
      <c r="E146">
        <v>20.29</v>
      </c>
      <c r="F146">
        <v>21</v>
      </c>
      <c r="G146">
        <v>21.32</v>
      </c>
      <c r="H146">
        <v>21.57</v>
      </c>
      <c r="I146">
        <v>22.01</v>
      </c>
      <c r="J146">
        <v>22.62</v>
      </c>
      <c r="K146">
        <v>22.73</v>
      </c>
      <c r="L146">
        <v>22.69</v>
      </c>
      <c r="M146">
        <v>22.67</v>
      </c>
      <c r="N146">
        <v>22.43</v>
      </c>
      <c r="O146">
        <v>22.35</v>
      </c>
      <c r="P146">
        <v>22.32</v>
      </c>
      <c r="Q146">
        <v>22.65</v>
      </c>
      <c r="R146">
        <v>23.27</v>
      </c>
      <c r="S146">
        <v>23.75</v>
      </c>
      <c r="T146">
        <v>24.59</v>
      </c>
      <c r="U146">
        <v>24.95</v>
      </c>
      <c r="V146">
        <v>25.05</v>
      </c>
      <c r="W146">
        <v>25.27</v>
      </c>
      <c r="X146">
        <v>25.39</v>
      </c>
      <c r="Y146">
        <v>25.48</v>
      </c>
      <c r="Z146">
        <v>25.52</v>
      </c>
      <c r="AA146">
        <v>25.41</v>
      </c>
      <c r="AB146">
        <v>25.34</v>
      </c>
      <c r="AC146">
        <v>25.45</v>
      </c>
      <c r="AD146">
        <v>25.63</v>
      </c>
      <c r="AE146">
        <v>25.56</v>
      </c>
      <c r="AF146">
        <v>25.59</v>
      </c>
      <c r="AG146">
        <v>25.7</v>
      </c>
      <c r="AH146">
        <v>25.67</v>
      </c>
      <c r="AI146">
        <v>25.68</v>
      </c>
      <c r="AJ146">
        <v>25.66</v>
      </c>
      <c r="AK146">
        <v>25.83</v>
      </c>
      <c r="AL146">
        <v>26.14</v>
      </c>
      <c r="AM146">
        <v>26.49</v>
      </c>
      <c r="AN146">
        <v>27.05</v>
      </c>
      <c r="AO146">
        <v>27.33</v>
      </c>
      <c r="AP146">
        <v>27.79</v>
      </c>
      <c r="AQ146">
        <v>28</v>
      </c>
      <c r="AR146">
        <v>28.26</v>
      </c>
      <c r="AS146">
        <v>28.38</v>
      </c>
      <c r="AT146">
        <v>28.57</v>
      </c>
      <c r="AU146">
        <v>28.68</v>
      </c>
      <c r="AV146">
        <v>28.43</v>
      </c>
      <c r="AW146">
        <v>28.57</v>
      </c>
      <c r="AX146">
        <v>28.6</v>
      </c>
      <c r="AY146">
        <v>28.65</v>
      </c>
    </row>
    <row r="147" spans="1:51" ht="12.75">
      <c r="A147">
        <v>701</v>
      </c>
      <c r="B147">
        <v>24</v>
      </c>
      <c r="C147" t="s">
        <v>93</v>
      </c>
      <c r="D147">
        <v>20.43</v>
      </c>
      <c r="E147">
        <v>20.31</v>
      </c>
      <c r="F147">
        <v>20.64</v>
      </c>
      <c r="G147">
        <v>21.42</v>
      </c>
      <c r="H147">
        <v>21.44</v>
      </c>
      <c r="I147">
        <v>21.82</v>
      </c>
      <c r="J147">
        <v>22.72</v>
      </c>
      <c r="K147">
        <v>23.37</v>
      </c>
      <c r="L147">
        <v>22.96</v>
      </c>
      <c r="M147">
        <v>22.12</v>
      </c>
      <c r="N147">
        <v>22.3</v>
      </c>
      <c r="O147">
        <v>22.31</v>
      </c>
      <c r="P147">
        <v>22.4</v>
      </c>
      <c r="Q147">
        <v>22.62</v>
      </c>
      <c r="R147">
        <v>23.42</v>
      </c>
      <c r="S147">
        <v>24.24</v>
      </c>
      <c r="T147">
        <v>25.54</v>
      </c>
      <c r="U147">
        <v>26.02</v>
      </c>
      <c r="V147">
        <v>25.8</v>
      </c>
      <c r="W147">
        <v>25.81</v>
      </c>
      <c r="X147">
        <v>25.6</v>
      </c>
      <c r="Y147">
        <v>25.23</v>
      </c>
      <c r="Z147">
        <v>25.92</v>
      </c>
      <c r="AA147">
        <v>25.6</v>
      </c>
      <c r="AB147">
        <v>25.45</v>
      </c>
      <c r="AC147">
        <v>25.45</v>
      </c>
      <c r="AD147">
        <v>25.75</v>
      </c>
      <c r="AE147">
        <v>25.52</v>
      </c>
      <c r="AF147">
        <v>25.34</v>
      </c>
      <c r="AG147">
        <v>25.24</v>
      </c>
      <c r="AH147">
        <v>25.64</v>
      </c>
      <c r="AI147">
        <v>25.87</v>
      </c>
      <c r="AJ147">
        <v>25.99</v>
      </c>
      <c r="AK147">
        <v>25.91</v>
      </c>
      <c r="AL147">
        <v>26.26</v>
      </c>
      <c r="AM147">
        <v>27.15</v>
      </c>
      <c r="AN147">
        <v>27.75</v>
      </c>
      <c r="AO147">
        <v>27.47</v>
      </c>
      <c r="AP147">
        <v>28.19</v>
      </c>
      <c r="AQ147">
        <v>28</v>
      </c>
      <c r="AR147">
        <v>28.71</v>
      </c>
      <c r="AS147">
        <v>28.78</v>
      </c>
      <c r="AT147">
        <v>28.66</v>
      </c>
      <c r="AU147">
        <v>27.72</v>
      </c>
      <c r="AV147">
        <v>27.93</v>
      </c>
      <c r="AW147">
        <v>27.78</v>
      </c>
      <c r="AX147">
        <v>28.66</v>
      </c>
      <c r="AY147">
        <v>29.33</v>
      </c>
    </row>
    <row r="148" spans="1:3" ht="12.75">
      <c r="A148">
        <v>701</v>
      </c>
      <c r="B148" t="s">
        <v>7</v>
      </c>
      <c r="C148" t="s">
        <v>102</v>
      </c>
    </row>
    <row r="149" spans="1:51" ht="12.75">
      <c r="A149">
        <v>701</v>
      </c>
      <c r="B149">
        <v>25</v>
      </c>
      <c r="C149" t="s">
        <v>95</v>
      </c>
      <c r="D149">
        <v>2.74</v>
      </c>
      <c r="E149">
        <v>2.77</v>
      </c>
      <c r="F149">
        <v>2.94</v>
      </c>
      <c r="G149">
        <v>3.26</v>
      </c>
      <c r="H149">
        <v>3.41</v>
      </c>
      <c r="I149">
        <v>3.48</v>
      </c>
      <c r="J149">
        <v>3.55</v>
      </c>
      <c r="K149">
        <v>3.55</v>
      </c>
      <c r="L149">
        <v>3.34</v>
      </c>
      <c r="M149">
        <v>3.23</v>
      </c>
      <c r="N149">
        <v>3.19</v>
      </c>
      <c r="O149">
        <v>3.29</v>
      </c>
      <c r="P149">
        <v>3.49</v>
      </c>
      <c r="Q149">
        <v>3.88</v>
      </c>
      <c r="R149">
        <v>4.29</v>
      </c>
      <c r="S149">
        <v>4.28</v>
      </c>
      <c r="T149">
        <v>4.26</v>
      </c>
      <c r="U149">
        <v>4.13</v>
      </c>
      <c r="V149">
        <v>4.09</v>
      </c>
      <c r="W149">
        <v>4.09</v>
      </c>
      <c r="X149">
        <v>4.16</v>
      </c>
      <c r="Y149">
        <v>4.24</v>
      </c>
      <c r="Z149">
        <v>3.98</v>
      </c>
      <c r="AA149">
        <v>4.28</v>
      </c>
      <c r="AB149">
        <v>4.45</v>
      </c>
      <c r="AC149">
        <v>4.5</v>
      </c>
      <c r="AD149">
        <v>4.54</v>
      </c>
      <c r="AE149">
        <v>4.48</v>
      </c>
      <c r="AF149">
        <v>4.41</v>
      </c>
      <c r="AG149">
        <v>4.5</v>
      </c>
      <c r="AH149">
        <v>4.68</v>
      </c>
      <c r="AI149">
        <v>4.79</v>
      </c>
      <c r="AJ149">
        <v>4.98</v>
      </c>
      <c r="AK149">
        <v>5.23</v>
      </c>
      <c r="AL149">
        <v>5.41</v>
      </c>
      <c r="AM149">
        <v>5.49</v>
      </c>
      <c r="AN149">
        <v>5.49</v>
      </c>
      <c r="AO149">
        <v>5.59</v>
      </c>
      <c r="AP149">
        <v>5.68</v>
      </c>
      <c r="AQ149">
        <v>5.69</v>
      </c>
      <c r="AR149">
        <v>5.74</v>
      </c>
      <c r="AS149">
        <v>5.71</v>
      </c>
      <c r="AT149">
        <v>5.81</v>
      </c>
      <c r="AU149">
        <v>5.72</v>
      </c>
      <c r="AV149">
        <v>5.32</v>
      </c>
      <c r="AW149">
        <v>5.19</v>
      </c>
      <c r="AX149">
        <v>5.27</v>
      </c>
      <c r="AY149">
        <v>5.61</v>
      </c>
    </row>
    <row r="150" spans="1:51" ht="12.75">
      <c r="A150">
        <v>701</v>
      </c>
      <c r="B150">
        <v>26</v>
      </c>
      <c r="C150" t="s">
        <v>96</v>
      </c>
      <c r="D150">
        <v>14.97</v>
      </c>
      <c r="E150">
        <v>14.56</v>
      </c>
      <c r="F150">
        <v>15.05</v>
      </c>
      <c r="G150">
        <v>16.37</v>
      </c>
      <c r="H150">
        <v>16.92</v>
      </c>
      <c r="I150">
        <v>16.91</v>
      </c>
      <c r="J150">
        <v>16.73</v>
      </c>
      <c r="K150">
        <v>16.54</v>
      </c>
      <c r="L150">
        <v>15.59</v>
      </c>
      <c r="M150">
        <v>15.09</v>
      </c>
      <c r="N150">
        <v>15.05</v>
      </c>
      <c r="O150">
        <v>15.59</v>
      </c>
      <c r="P150">
        <v>16.58</v>
      </c>
      <c r="Q150">
        <v>18.12</v>
      </c>
      <c r="R150">
        <v>19.47</v>
      </c>
      <c r="S150">
        <v>19.07</v>
      </c>
      <c r="T150">
        <v>18.36</v>
      </c>
      <c r="U150">
        <v>17.51</v>
      </c>
      <c r="V150">
        <v>17.23</v>
      </c>
      <c r="W150">
        <v>17.06</v>
      </c>
      <c r="X150">
        <v>17.26</v>
      </c>
      <c r="Y150">
        <v>17.51</v>
      </c>
      <c r="Z150">
        <v>16.42</v>
      </c>
      <c r="AA150">
        <v>17.68</v>
      </c>
      <c r="AB150">
        <v>18.39</v>
      </c>
      <c r="AC150">
        <v>18.48</v>
      </c>
      <c r="AD150">
        <v>18.5</v>
      </c>
      <c r="AE150">
        <v>18.3</v>
      </c>
      <c r="AF150">
        <v>18.02</v>
      </c>
      <c r="AG150">
        <v>18.31</v>
      </c>
      <c r="AH150">
        <v>19.05</v>
      </c>
      <c r="AI150">
        <v>19.47</v>
      </c>
      <c r="AJ150">
        <v>20.26</v>
      </c>
      <c r="AK150">
        <v>21.13</v>
      </c>
      <c r="AL150">
        <v>21.6</v>
      </c>
      <c r="AM150">
        <v>21.62</v>
      </c>
      <c r="AN150">
        <v>21.15</v>
      </c>
      <c r="AO150">
        <v>21.33</v>
      </c>
      <c r="AP150">
        <v>21.3</v>
      </c>
      <c r="AQ150">
        <v>21.16</v>
      </c>
      <c r="AR150">
        <v>21.16</v>
      </c>
      <c r="AS150">
        <v>20.96</v>
      </c>
      <c r="AT150">
        <v>21.16</v>
      </c>
      <c r="AU150">
        <v>20.76</v>
      </c>
      <c r="AV150">
        <v>19.47</v>
      </c>
      <c r="AW150">
        <v>18.9</v>
      </c>
      <c r="AX150">
        <v>19.16</v>
      </c>
      <c r="AY150">
        <v>20.35</v>
      </c>
    </row>
    <row r="151" spans="1:51" ht="12.75">
      <c r="A151">
        <v>701</v>
      </c>
      <c r="B151">
        <v>27</v>
      </c>
      <c r="C151" t="s">
        <v>97</v>
      </c>
      <c r="D151">
        <v>18.32</v>
      </c>
      <c r="E151">
        <v>19.05</v>
      </c>
      <c r="F151">
        <v>19.54</v>
      </c>
      <c r="G151">
        <v>19.95</v>
      </c>
      <c r="H151">
        <v>20.15</v>
      </c>
      <c r="I151">
        <v>20.6</v>
      </c>
      <c r="J151">
        <v>21.23</v>
      </c>
      <c r="K151">
        <v>21.47</v>
      </c>
      <c r="L151">
        <v>21.44</v>
      </c>
      <c r="M151">
        <v>21.41</v>
      </c>
      <c r="N151">
        <v>21.17</v>
      </c>
      <c r="O151">
        <v>21.09</v>
      </c>
      <c r="P151">
        <v>21.08</v>
      </c>
      <c r="Q151">
        <v>21.43</v>
      </c>
      <c r="R151">
        <v>22.04</v>
      </c>
      <c r="S151">
        <v>22.44</v>
      </c>
      <c r="T151">
        <v>23.21</v>
      </c>
      <c r="U151">
        <v>23.56</v>
      </c>
      <c r="V151">
        <v>23.74</v>
      </c>
      <c r="W151">
        <v>23.98</v>
      </c>
      <c r="X151">
        <v>24.1</v>
      </c>
      <c r="Y151">
        <v>24.2</v>
      </c>
      <c r="Z151">
        <v>24.25</v>
      </c>
      <c r="AA151">
        <v>24.2</v>
      </c>
      <c r="AB151">
        <v>24.21</v>
      </c>
      <c r="AC151">
        <v>24.35</v>
      </c>
      <c r="AD151">
        <v>24.54</v>
      </c>
      <c r="AE151">
        <v>24.49</v>
      </c>
      <c r="AF151">
        <v>24.5</v>
      </c>
      <c r="AG151">
        <v>24.6</v>
      </c>
      <c r="AH151">
        <v>24.59</v>
      </c>
      <c r="AI151">
        <v>24.61</v>
      </c>
      <c r="AJ151">
        <v>24.61</v>
      </c>
      <c r="AK151">
        <v>24.78</v>
      </c>
      <c r="AL151">
        <v>25.08</v>
      </c>
      <c r="AM151">
        <v>25.42</v>
      </c>
      <c r="AN151">
        <v>25.95</v>
      </c>
      <c r="AO151">
        <v>26.23</v>
      </c>
      <c r="AP151">
        <v>26.68</v>
      </c>
      <c r="AQ151">
        <v>26.88</v>
      </c>
      <c r="AR151">
        <v>27.13</v>
      </c>
      <c r="AS151">
        <v>27.26</v>
      </c>
      <c r="AT151">
        <v>27.45</v>
      </c>
      <c r="AU151">
        <v>27.58</v>
      </c>
      <c r="AV151">
        <v>27.34</v>
      </c>
      <c r="AW151">
        <v>27.46</v>
      </c>
      <c r="AX151">
        <v>27.5</v>
      </c>
      <c r="AY151">
        <v>27.55</v>
      </c>
    </row>
    <row r="152" spans="1:51" ht="12.75">
      <c r="A152">
        <v>701</v>
      </c>
      <c r="B152">
        <v>28</v>
      </c>
      <c r="C152" t="s">
        <v>98</v>
      </c>
      <c r="D152">
        <v>18.3</v>
      </c>
      <c r="E152">
        <v>19.03</v>
      </c>
      <c r="F152">
        <v>19.53</v>
      </c>
      <c r="G152">
        <v>19.94</v>
      </c>
      <c r="H152">
        <v>20.15</v>
      </c>
      <c r="I152">
        <v>20.6</v>
      </c>
      <c r="J152">
        <v>21.24</v>
      </c>
      <c r="K152">
        <v>21.48</v>
      </c>
      <c r="L152">
        <v>21.45</v>
      </c>
      <c r="M152">
        <v>21.41</v>
      </c>
      <c r="N152">
        <v>21.16</v>
      </c>
      <c r="O152">
        <v>21.08</v>
      </c>
      <c r="P152">
        <v>21.05</v>
      </c>
      <c r="Q152">
        <v>21.4</v>
      </c>
      <c r="R152">
        <v>22.01</v>
      </c>
      <c r="S152">
        <v>22.41</v>
      </c>
      <c r="T152">
        <v>23.2</v>
      </c>
      <c r="U152">
        <v>23.56</v>
      </c>
      <c r="V152">
        <v>23.76</v>
      </c>
      <c r="W152">
        <v>23.99</v>
      </c>
      <c r="X152">
        <v>24.11</v>
      </c>
      <c r="Y152">
        <v>24.2</v>
      </c>
      <c r="Z152">
        <v>24.25</v>
      </c>
      <c r="AA152">
        <v>24.2</v>
      </c>
      <c r="AB152">
        <v>24.21</v>
      </c>
      <c r="AC152">
        <v>24.35</v>
      </c>
      <c r="AD152">
        <v>24.54</v>
      </c>
      <c r="AE152">
        <v>24.49</v>
      </c>
      <c r="AF152">
        <v>24.5</v>
      </c>
      <c r="AG152">
        <v>24.6</v>
      </c>
      <c r="AH152">
        <v>24.59</v>
      </c>
      <c r="AI152">
        <v>24.61</v>
      </c>
      <c r="AJ152">
        <v>24.6</v>
      </c>
      <c r="AK152">
        <v>24.77</v>
      </c>
      <c r="AL152">
        <v>25.07</v>
      </c>
      <c r="AM152">
        <v>25.41</v>
      </c>
      <c r="AN152">
        <v>25.95</v>
      </c>
      <c r="AO152">
        <v>26.23</v>
      </c>
      <c r="AP152">
        <v>26.68</v>
      </c>
      <c r="AQ152">
        <v>26.88</v>
      </c>
      <c r="AR152">
        <v>27.13</v>
      </c>
      <c r="AS152">
        <v>27.26</v>
      </c>
      <c r="AT152">
        <v>27.45</v>
      </c>
      <c r="AU152">
        <v>27.58</v>
      </c>
      <c r="AV152">
        <v>27.34</v>
      </c>
      <c r="AW152">
        <v>27.46</v>
      </c>
      <c r="AX152">
        <v>27.5</v>
      </c>
      <c r="AY152">
        <v>27.55</v>
      </c>
    </row>
    <row r="153" spans="1:3" ht="12.75">
      <c r="A153">
        <v>701</v>
      </c>
      <c r="B153" t="s">
        <v>7</v>
      </c>
      <c r="C153" t="s">
        <v>103</v>
      </c>
    </row>
    <row r="154" spans="1:51" ht="12.75">
      <c r="A154">
        <v>701</v>
      </c>
      <c r="B154">
        <v>29</v>
      </c>
      <c r="C154" t="s">
        <v>85</v>
      </c>
      <c r="D154">
        <v>2.54</v>
      </c>
      <c r="E154">
        <v>2.57</v>
      </c>
      <c r="F154">
        <v>2.59</v>
      </c>
      <c r="G154">
        <v>2.72</v>
      </c>
      <c r="H154">
        <v>2.91</v>
      </c>
      <c r="I154">
        <v>2.89</v>
      </c>
      <c r="J154">
        <v>3</v>
      </c>
      <c r="K154">
        <v>3.12</v>
      </c>
      <c r="L154">
        <v>2.95</v>
      </c>
      <c r="M154">
        <v>2.83</v>
      </c>
      <c r="N154">
        <v>2.68</v>
      </c>
      <c r="O154">
        <v>2.62</v>
      </c>
      <c r="P154">
        <v>2.69</v>
      </c>
      <c r="Q154">
        <v>2.96</v>
      </c>
      <c r="R154">
        <v>3.29</v>
      </c>
      <c r="S154">
        <v>3.4</v>
      </c>
      <c r="T154">
        <v>3.43</v>
      </c>
      <c r="U154">
        <v>3.54</v>
      </c>
      <c r="V154">
        <v>3.61</v>
      </c>
      <c r="W154">
        <v>3.58</v>
      </c>
      <c r="X154">
        <v>3.61</v>
      </c>
      <c r="Y154">
        <v>3.66</v>
      </c>
      <c r="Z154">
        <v>3.31</v>
      </c>
      <c r="AA154">
        <v>3.62</v>
      </c>
      <c r="AB154">
        <v>3.82</v>
      </c>
      <c r="AC154">
        <v>3.87</v>
      </c>
      <c r="AD154">
        <v>3.99</v>
      </c>
      <c r="AE154">
        <v>3.94</v>
      </c>
      <c r="AF154">
        <v>3.84</v>
      </c>
      <c r="AG154">
        <v>3.81</v>
      </c>
      <c r="AH154">
        <v>3.89</v>
      </c>
      <c r="AI154">
        <v>3.88</v>
      </c>
      <c r="AJ154">
        <v>3.94</v>
      </c>
      <c r="AK154">
        <v>4.21</v>
      </c>
      <c r="AL154">
        <v>4.5</v>
      </c>
      <c r="AM154">
        <v>4.72</v>
      </c>
      <c r="AN154">
        <v>4.76</v>
      </c>
      <c r="AO154">
        <v>4.88</v>
      </c>
      <c r="AP154">
        <v>5.05</v>
      </c>
      <c r="AQ154">
        <v>5.11</v>
      </c>
      <c r="AR154">
        <v>5.22</v>
      </c>
      <c r="AS154">
        <v>5.24</v>
      </c>
      <c r="AT154">
        <v>5.38</v>
      </c>
      <c r="AU154">
        <v>5.28</v>
      </c>
      <c r="AV154">
        <v>4.85</v>
      </c>
      <c r="AW154">
        <v>4.66</v>
      </c>
      <c r="AX154">
        <v>4.6</v>
      </c>
      <c r="AY154">
        <v>4.79</v>
      </c>
    </row>
    <row r="155" spans="1:51" ht="12.75">
      <c r="A155">
        <v>701</v>
      </c>
      <c r="B155">
        <v>30</v>
      </c>
      <c r="C155" t="s">
        <v>86</v>
      </c>
      <c r="D155">
        <v>12.38</v>
      </c>
      <c r="E155">
        <v>12.17</v>
      </c>
      <c r="F155">
        <v>11.93</v>
      </c>
      <c r="G155">
        <v>12.31</v>
      </c>
      <c r="H155">
        <v>13.08</v>
      </c>
      <c r="I155">
        <v>12.62</v>
      </c>
      <c r="J155">
        <v>12.66</v>
      </c>
      <c r="K155">
        <v>12.98</v>
      </c>
      <c r="L155">
        <v>12.36</v>
      </c>
      <c r="M155">
        <v>11.87</v>
      </c>
      <c r="N155">
        <v>11.28</v>
      </c>
      <c r="O155">
        <v>11.09</v>
      </c>
      <c r="P155">
        <v>11.4</v>
      </c>
      <c r="Q155">
        <v>12.42</v>
      </c>
      <c r="R155">
        <v>13.54</v>
      </c>
      <c r="S155">
        <v>13.52</v>
      </c>
      <c r="T155">
        <v>13.17</v>
      </c>
      <c r="U155">
        <v>13.35</v>
      </c>
      <c r="V155">
        <v>13.5</v>
      </c>
      <c r="W155">
        <v>13.23</v>
      </c>
      <c r="X155">
        <v>13.27</v>
      </c>
      <c r="Y155">
        <v>13.44</v>
      </c>
      <c r="Z155">
        <v>12.21</v>
      </c>
      <c r="AA155">
        <v>13.32</v>
      </c>
      <c r="AB155">
        <v>14.05</v>
      </c>
      <c r="AC155">
        <v>14.13</v>
      </c>
      <c r="AD155">
        <v>14.46</v>
      </c>
      <c r="AE155">
        <v>14.28</v>
      </c>
      <c r="AF155">
        <v>13.87</v>
      </c>
      <c r="AG155">
        <v>13.71</v>
      </c>
      <c r="AH155">
        <v>14.1</v>
      </c>
      <c r="AI155">
        <v>14.05</v>
      </c>
      <c r="AJ155">
        <v>14.3</v>
      </c>
      <c r="AK155">
        <v>15.2</v>
      </c>
      <c r="AL155">
        <v>15.99</v>
      </c>
      <c r="AM155">
        <v>16.43</v>
      </c>
      <c r="AN155">
        <v>16.11</v>
      </c>
      <c r="AO155">
        <v>16.38</v>
      </c>
      <c r="AP155">
        <v>16.51</v>
      </c>
      <c r="AQ155">
        <v>16.48</v>
      </c>
      <c r="AR155">
        <v>16.59</v>
      </c>
      <c r="AS155">
        <v>16.56</v>
      </c>
      <c r="AT155">
        <v>16.89</v>
      </c>
      <c r="AU155">
        <v>16.44</v>
      </c>
      <c r="AV155">
        <v>15.25</v>
      </c>
      <c r="AW155">
        <v>14.57</v>
      </c>
      <c r="AX155">
        <v>14.34</v>
      </c>
      <c r="AY155">
        <v>14.88</v>
      </c>
    </row>
    <row r="156" spans="1:51" ht="12.75">
      <c r="A156">
        <v>701</v>
      </c>
      <c r="B156">
        <v>31</v>
      </c>
      <c r="C156" t="s">
        <v>87</v>
      </c>
      <c r="D156">
        <v>20.49</v>
      </c>
      <c r="E156">
        <v>21.16</v>
      </c>
      <c r="F156">
        <v>21.73</v>
      </c>
      <c r="G156">
        <v>22.13</v>
      </c>
      <c r="H156">
        <v>22.25</v>
      </c>
      <c r="I156">
        <v>22.89</v>
      </c>
      <c r="J156">
        <v>23.71</v>
      </c>
      <c r="K156">
        <v>24.05</v>
      </c>
      <c r="L156">
        <v>23.89</v>
      </c>
      <c r="M156">
        <v>23.85</v>
      </c>
      <c r="N156">
        <v>23.75</v>
      </c>
      <c r="O156">
        <v>23.61</v>
      </c>
      <c r="P156">
        <v>23.62</v>
      </c>
      <c r="Q156">
        <v>23.86</v>
      </c>
      <c r="R156">
        <v>24.37</v>
      </c>
      <c r="S156">
        <v>25.18</v>
      </c>
      <c r="T156">
        <v>26.05</v>
      </c>
      <c r="U156">
        <v>26.5</v>
      </c>
      <c r="V156">
        <v>26.75</v>
      </c>
      <c r="W156">
        <v>27.02</v>
      </c>
      <c r="X156">
        <v>27.17</v>
      </c>
      <c r="Y156">
        <v>27.21</v>
      </c>
      <c r="Z156">
        <v>27.15</v>
      </c>
      <c r="AA156">
        <v>27.15</v>
      </c>
      <c r="AB156">
        <v>27.16</v>
      </c>
      <c r="AC156">
        <v>27.39</v>
      </c>
      <c r="AD156">
        <v>27.59</v>
      </c>
      <c r="AE156">
        <v>27.56</v>
      </c>
      <c r="AF156">
        <v>27.66</v>
      </c>
      <c r="AG156">
        <v>27.8</v>
      </c>
      <c r="AH156">
        <v>27.59</v>
      </c>
      <c r="AI156">
        <v>27.64</v>
      </c>
      <c r="AJ156">
        <v>27.55</v>
      </c>
      <c r="AK156">
        <v>27.72</v>
      </c>
      <c r="AL156">
        <v>28.15</v>
      </c>
      <c r="AM156">
        <v>28.76</v>
      </c>
      <c r="AN156">
        <v>29.57</v>
      </c>
      <c r="AO156">
        <v>29.81</v>
      </c>
      <c r="AP156">
        <v>30.57</v>
      </c>
      <c r="AQ156">
        <v>30.99</v>
      </c>
      <c r="AR156">
        <v>31.46</v>
      </c>
      <c r="AS156">
        <v>31.65</v>
      </c>
      <c r="AT156">
        <v>31.88</v>
      </c>
      <c r="AU156">
        <v>32.15</v>
      </c>
      <c r="AV156">
        <v>31.82</v>
      </c>
      <c r="AW156">
        <v>32.01</v>
      </c>
      <c r="AX156">
        <v>32.08</v>
      </c>
      <c r="AY156">
        <v>32.16</v>
      </c>
    </row>
    <row r="157" spans="1:51" ht="12.75">
      <c r="A157">
        <v>701</v>
      </c>
      <c r="B157">
        <v>32</v>
      </c>
      <c r="C157" t="s">
        <v>88</v>
      </c>
      <c r="D157">
        <v>20.49</v>
      </c>
      <c r="E157">
        <v>21.16</v>
      </c>
      <c r="F157">
        <v>21.74</v>
      </c>
      <c r="G157">
        <v>22.13</v>
      </c>
      <c r="H157">
        <v>22.25</v>
      </c>
      <c r="I157">
        <v>22.9</v>
      </c>
      <c r="J157">
        <v>23.71</v>
      </c>
      <c r="K157">
        <v>24.05</v>
      </c>
      <c r="L157">
        <v>23.9</v>
      </c>
      <c r="M157">
        <v>23.85</v>
      </c>
      <c r="N157">
        <v>23.74</v>
      </c>
      <c r="O157">
        <v>23.59</v>
      </c>
      <c r="P157">
        <v>23.59</v>
      </c>
      <c r="Q157">
        <v>23.82</v>
      </c>
      <c r="R157">
        <v>24.33</v>
      </c>
      <c r="S157">
        <v>25.14</v>
      </c>
      <c r="T157">
        <v>26.04</v>
      </c>
      <c r="U157">
        <v>26.5</v>
      </c>
      <c r="V157">
        <v>26.75</v>
      </c>
      <c r="W157">
        <v>27.03</v>
      </c>
      <c r="X157">
        <v>27.17</v>
      </c>
      <c r="Y157">
        <v>27.21</v>
      </c>
      <c r="Z157">
        <v>27.15</v>
      </c>
      <c r="AA157">
        <v>27.15</v>
      </c>
      <c r="AB157">
        <v>27.16</v>
      </c>
      <c r="AC157">
        <v>27.39</v>
      </c>
      <c r="AD157">
        <v>27.59</v>
      </c>
      <c r="AE157">
        <v>27.56</v>
      </c>
      <c r="AF157">
        <v>27.66</v>
      </c>
      <c r="AG157">
        <v>27.81</v>
      </c>
      <c r="AH157">
        <v>27.6</v>
      </c>
      <c r="AI157">
        <v>27.63</v>
      </c>
      <c r="AJ157">
        <v>27.53</v>
      </c>
      <c r="AK157">
        <v>27.69</v>
      </c>
      <c r="AL157">
        <v>28.13</v>
      </c>
      <c r="AM157">
        <v>28.73</v>
      </c>
      <c r="AN157">
        <v>29.56</v>
      </c>
      <c r="AO157">
        <v>29.81</v>
      </c>
      <c r="AP157">
        <v>30.57</v>
      </c>
      <c r="AQ157">
        <v>30.99</v>
      </c>
      <c r="AR157">
        <v>31.46</v>
      </c>
      <c r="AS157">
        <v>31.65</v>
      </c>
      <c r="AT157">
        <v>31.88</v>
      </c>
      <c r="AU157">
        <v>32.15</v>
      </c>
      <c r="AV157">
        <v>31.82</v>
      </c>
      <c r="AW157">
        <v>32.01</v>
      </c>
      <c r="AX157">
        <v>32.08</v>
      </c>
      <c r="AY157">
        <v>32.16</v>
      </c>
    </row>
    <row r="158" spans="1:3" ht="12.75">
      <c r="A158">
        <v>701</v>
      </c>
      <c r="B158" t="s">
        <v>7</v>
      </c>
      <c r="C158" t="s">
        <v>104</v>
      </c>
    </row>
    <row r="159" spans="1:51" ht="12.75">
      <c r="A159">
        <v>701</v>
      </c>
      <c r="B159">
        <v>33</v>
      </c>
      <c r="C159" t="s">
        <v>105</v>
      </c>
      <c r="D159">
        <v>3.51</v>
      </c>
      <c r="E159">
        <v>3.53</v>
      </c>
      <c r="F159">
        <v>3.68</v>
      </c>
      <c r="G159">
        <v>3.75</v>
      </c>
      <c r="H159">
        <v>3.93</v>
      </c>
      <c r="I159">
        <v>4.15</v>
      </c>
      <c r="J159">
        <v>4.38</v>
      </c>
      <c r="K159">
        <v>4.48</v>
      </c>
      <c r="L159">
        <v>4.33</v>
      </c>
      <c r="M159">
        <v>4.17</v>
      </c>
      <c r="N159">
        <v>3.96</v>
      </c>
      <c r="O159">
        <v>3.86</v>
      </c>
      <c r="P159">
        <v>4.03</v>
      </c>
      <c r="Q159">
        <v>4.22</v>
      </c>
      <c r="R159">
        <v>4.56</v>
      </c>
      <c r="S159">
        <v>4.88</v>
      </c>
      <c r="T159">
        <v>5.1</v>
      </c>
      <c r="U159">
        <v>5.4</v>
      </c>
      <c r="V159">
        <v>5.46</v>
      </c>
      <c r="W159">
        <v>5.3</v>
      </c>
      <c r="X159">
        <v>5.35</v>
      </c>
      <c r="Y159">
        <v>5.37</v>
      </c>
      <c r="Z159">
        <v>5.4</v>
      </c>
      <c r="AA159">
        <v>5.62</v>
      </c>
      <c r="AB159">
        <v>5.81</v>
      </c>
      <c r="AC159">
        <v>6</v>
      </c>
      <c r="AD159">
        <v>6.11</v>
      </c>
      <c r="AE159">
        <v>6.21</v>
      </c>
      <c r="AF159">
        <v>6.19</v>
      </c>
      <c r="AG159">
        <v>6.17</v>
      </c>
      <c r="AH159">
        <v>6.16</v>
      </c>
      <c r="AI159">
        <v>6.14</v>
      </c>
      <c r="AJ159">
        <v>6.34</v>
      </c>
      <c r="AK159">
        <v>6.55</v>
      </c>
      <c r="AL159">
        <v>6.86</v>
      </c>
      <c r="AM159">
        <v>7.19</v>
      </c>
      <c r="AN159">
        <v>7.74</v>
      </c>
      <c r="AO159">
        <v>7.99</v>
      </c>
      <c r="AP159">
        <v>8.26</v>
      </c>
      <c r="AQ159">
        <v>8.33</v>
      </c>
      <c r="AR159">
        <v>8.34</v>
      </c>
      <c r="AS159">
        <v>8.44</v>
      </c>
      <c r="AT159">
        <v>8.49</v>
      </c>
      <c r="AU159">
        <v>8.42</v>
      </c>
      <c r="AV159">
        <v>8.04</v>
      </c>
      <c r="AW159">
        <v>7.82</v>
      </c>
      <c r="AX159">
        <v>7.67</v>
      </c>
      <c r="AY159">
        <v>7.81</v>
      </c>
    </row>
    <row r="160" spans="1:51" ht="12.75">
      <c r="A160">
        <v>701</v>
      </c>
      <c r="B160">
        <v>34</v>
      </c>
      <c r="C160" t="s">
        <v>106</v>
      </c>
      <c r="D160">
        <v>29.32</v>
      </c>
      <c r="E160">
        <v>29.09</v>
      </c>
      <c r="F160">
        <v>29.25</v>
      </c>
      <c r="G160">
        <v>28.81</v>
      </c>
      <c r="H160">
        <v>29.43</v>
      </c>
      <c r="I160">
        <v>30.27</v>
      </c>
      <c r="J160">
        <v>31.19</v>
      </c>
      <c r="K160">
        <v>31.67</v>
      </c>
      <c r="L160">
        <v>31.02</v>
      </c>
      <c r="M160">
        <v>30.31</v>
      </c>
      <c r="N160">
        <v>28.97</v>
      </c>
      <c r="O160">
        <v>28.16</v>
      </c>
      <c r="P160">
        <v>29.53</v>
      </c>
      <c r="Q160">
        <v>31.01</v>
      </c>
      <c r="R160">
        <v>32.8</v>
      </c>
      <c r="S160">
        <v>33.64</v>
      </c>
      <c r="T160">
        <v>33.73</v>
      </c>
      <c r="U160">
        <v>34.87</v>
      </c>
      <c r="V160">
        <v>34.66</v>
      </c>
      <c r="W160">
        <v>33.34</v>
      </c>
      <c r="X160">
        <v>33.39</v>
      </c>
      <c r="Y160">
        <v>33.64</v>
      </c>
      <c r="Z160">
        <v>33.92</v>
      </c>
      <c r="AA160">
        <v>35.21</v>
      </c>
      <c r="AB160">
        <v>36.28</v>
      </c>
      <c r="AC160">
        <v>36.96</v>
      </c>
      <c r="AD160">
        <v>37.17</v>
      </c>
      <c r="AE160">
        <v>37.83</v>
      </c>
      <c r="AF160">
        <v>38.21</v>
      </c>
      <c r="AG160">
        <v>38.48</v>
      </c>
      <c r="AH160">
        <v>38.4</v>
      </c>
      <c r="AI160">
        <v>38.24</v>
      </c>
      <c r="AJ160">
        <v>39.44</v>
      </c>
      <c r="AK160">
        <v>40.41</v>
      </c>
      <c r="AL160">
        <v>41.74</v>
      </c>
      <c r="AM160">
        <v>42.76</v>
      </c>
      <c r="AN160">
        <v>44.08</v>
      </c>
      <c r="AO160">
        <v>45.66</v>
      </c>
      <c r="AP160">
        <v>45.96</v>
      </c>
      <c r="AQ160">
        <v>45.87</v>
      </c>
      <c r="AR160">
        <v>45.52</v>
      </c>
      <c r="AS160">
        <v>45.47</v>
      </c>
      <c r="AT160">
        <v>45.42</v>
      </c>
      <c r="AU160">
        <v>45.08</v>
      </c>
      <c r="AV160">
        <v>44.06</v>
      </c>
      <c r="AW160">
        <v>42.59</v>
      </c>
      <c r="AX160">
        <v>41.62</v>
      </c>
      <c r="AY160">
        <v>42.28</v>
      </c>
    </row>
    <row r="161" spans="1:51" ht="12.75">
      <c r="A161">
        <v>701</v>
      </c>
      <c r="B161">
        <v>35</v>
      </c>
      <c r="C161" t="s">
        <v>107</v>
      </c>
      <c r="D161">
        <v>11.95</v>
      </c>
      <c r="E161">
        <v>12.14</v>
      </c>
      <c r="F161">
        <v>12.58</v>
      </c>
      <c r="G161">
        <v>13.01</v>
      </c>
      <c r="H161">
        <v>13.35</v>
      </c>
      <c r="I161">
        <v>13.71</v>
      </c>
      <c r="J161">
        <v>14.05</v>
      </c>
      <c r="K161">
        <v>14.17</v>
      </c>
      <c r="L161">
        <v>13.95</v>
      </c>
      <c r="M161">
        <v>13.75</v>
      </c>
      <c r="N161">
        <v>13.68</v>
      </c>
      <c r="O161">
        <v>13.71</v>
      </c>
      <c r="P161">
        <v>13.67</v>
      </c>
      <c r="Q161">
        <v>13.63</v>
      </c>
      <c r="R161">
        <v>13.93</v>
      </c>
      <c r="S161">
        <v>14.53</v>
      </c>
      <c r="T161">
        <v>15.12</v>
      </c>
      <c r="U161">
        <v>15.49</v>
      </c>
      <c r="V161">
        <v>15.74</v>
      </c>
      <c r="W161">
        <v>15.88</v>
      </c>
      <c r="X161">
        <v>16.01</v>
      </c>
      <c r="Y161">
        <v>15.96</v>
      </c>
      <c r="Z161">
        <v>15.92</v>
      </c>
      <c r="AA161">
        <v>15.96</v>
      </c>
      <c r="AB161">
        <v>16</v>
      </c>
      <c r="AC161">
        <v>16.23</v>
      </c>
      <c r="AD161">
        <v>16.45</v>
      </c>
      <c r="AE161">
        <v>16.42</v>
      </c>
      <c r="AF161">
        <v>16.19</v>
      </c>
      <c r="AG161">
        <v>16.03</v>
      </c>
      <c r="AH161">
        <v>16.03</v>
      </c>
      <c r="AI161">
        <v>16.05</v>
      </c>
      <c r="AJ161">
        <v>16.09</v>
      </c>
      <c r="AK161">
        <v>16.23</v>
      </c>
      <c r="AL161">
        <v>16.45</v>
      </c>
      <c r="AM161">
        <v>16.82</v>
      </c>
      <c r="AN161">
        <v>17.57</v>
      </c>
      <c r="AO161">
        <v>17.51</v>
      </c>
      <c r="AP161">
        <v>17.98</v>
      </c>
      <c r="AQ161">
        <v>18.15</v>
      </c>
      <c r="AR161">
        <v>18.33</v>
      </c>
      <c r="AS161">
        <v>18.57</v>
      </c>
      <c r="AT161">
        <v>18.69</v>
      </c>
      <c r="AU161">
        <v>18.68</v>
      </c>
      <c r="AV161">
        <v>18.24</v>
      </c>
      <c r="AW161">
        <v>18.36</v>
      </c>
      <c r="AX161">
        <v>18.43</v>
      </c>
      <c r="AY161">
        <v>18.48</v>
      </c>
    </row>
    <row r="162" spans="1:51" ht="12.75">
      <c r="A162">
        <v>701</v>
      </c>
      <c r="B162">
        <v>36</v>
      </c>
      <c r="C162" t="s">
        <v>108</v>
      </c>
      <c r="D162">
        <v>11.96</v>
      </c>
      <c r="E162">
        <v>12.14</v>
      </c>
      <c r="F162">
        <v>12.58</v>
      </c>
      <c r="G162">
        <v>13.01</v>
      </c>
      <c r="H162">
        <v>13.34</v>
      </c>
      <c r="I162">
        <v>13.7</v>
      </c>
      <c r="J162">
        <v>14.04</v>
      </c>
      <c r="K162">
        <v>14.16</v>
      </c>
      <c r="L162">
        <v>13.95</v>
      </c>
      <c r="M162">
        <v>13.75</v>
      </c>
      <c r="N162">
        <v>13.68</v>
      </c>
      <c r="O162">
        <v>13.71</v>
      </c>
      <c r="P162">
        <v>13.66</v>
      </c>
      <c r="Q162">
        <v>13.62</v>
      </c>
      <c r="R162">
        <v>13.92</v>
      </c>
      <c r="S162">
        <v>14.51</v>
      </c>
      <c r="T162">
        <v>15.11</v>
      </c>
      <c r="U162">
        <v>15.49</v>
      </c>
      <c r="V162">
        <v>15.75</v>
      </c>
      <c r="W162">
        <v>15.89</v>
      </c>
      <c r="X162">
        <v>16.01</v>
      </c>
      <c r="Y162">
        <v>15.96</v>
      </c>
      <c r="Z162">
        <v>15.92</v>
      </c>
      <c r="AA162">
        <v>15.96</v>
      </c>
      <c r="AB162">
        <v>16</v>
      </c>
      <c r="AC162">
        <v>16.23</v>
      </c>
      <c r="AD162">
        <v>16.44</v>
      </c>
      <c r="AE162">
        <v>16.41</v>
      </c>
      <c r="AF162">
        <v>16.19</v>
      </c>
      <c r="AG162">
        <v>16.03</v>
      </c>
      <c r="AH162">
        <v>16.03</v>
      </c>
      <c r="AI162">
        <v>16.05</v>
      </c>
      <c r="AJ162">
        <v>16.09</v>
      </c>
      <c r="AK162">
        <v>16.22</v>
      </c>
      <c r="AL162">
        <v>16.44</v>
      </c>
      <c r="AM162">
        <v>16.81</v>
      </c>
      <c r="AN162">
        <v>17.56</v>
      </c>
      <c r="AO162">
        <v>17.51</v>
      </c>
      <c r="AP162">
        <v>17.98</v>
      </c>
      <c r="AQ162">
        <v>18.15</v>
      </c>
      <c r="AR162">
        <v>18.33</v>
      </c>
      <c r="AS162">
        <v>18.57</v>
      </c>
      <c r="AT162">
        <v>18.69</v>
      </c>
      <c r="AU162">
        <v>18.68</v>
      </c>
      <c r="AV162">
        <v>18.24</v>
      </c>
      <c r="AW162">
        <v>18.36</v>
      </c>
      <c r="AX162">
        <v>18.43</v>
      </c>
      <c r="AY162">
        <v>18.48</v>
      </c>
    </row>
    <row r="163" spans="1:3" ht="12.75">
      <c r="A163">
        <v>701</v>
      </c>
      <c r="B163" t="s">
        <v>7</v>
      </c>
      <c r="C163" t="s">
        <v>109</v>
      </c>
    </row>
    <row r="164" spans="1:51" ht="12.75">
      <c r="A164">
        <v>701</v>
      </c>
      <c r="B164">
        <v>37</v>
      </c>
      <c r="C164" t="s">
        <v>105</v>
      </c>
      <c r="D164">
        <v>2.21</v>
      </c>
      <c r="E164">
        <v>2.26</v>
      </c>
      <c r="F164">
        <v>2.23</v>
      </c>
      <c r="G164">
        <v>2.38</v>
      </c>
      <c r="H164">
        <v>2.57</v>
      </c>
      <c r="I164">
        <v>2.47</v>
      </c>
      <c r="J164">
        <v>2.54</v>
      </c>
      <c r="K164">
        <v>2.67</v>
      </c>
      <c r="L164">
        <v>2.49</v>
      </c>
      <c r="M164">
        <v>2.38</v>
      </c>
      <c r="N164">
        <v>2.25</v>
      </c>
      <c r="O164">
        <v>2.2</v>
      </c>
      <c r="P164">
        <v>2.24</v>
      </c>
      <c r="Q164">
        <v>2.54</v>
      </c>
      <c r="R164">
        <v>2.87</v>
      </c>
      <c r="S164">
        <v>2.91</v>
      </c>
      <c r="T164">
        <v>2.87</v>
      </c>
      <c r="U164">
        <v>2.92</v>
      </c>
      <c r="V164">
        <v>3</v>
      </c>
      <c r="W164">
        <v>3</v>
      </c>
      <c r="X164">
        <v>3.03</v>
      </c>
      <c r="Y164">
        <v>3.09</v>
      </c>
      <c r="Z164">
        <v>2.62</v>
      </c>
      <c r="AA164">
        <v>2.95</v>
      </c>
      <c r="AB164">
        <v>3.15</v>
      </c>
      <c r="AC164">
        <v>3.16</v>
      </c>
      <c r="AD164">
        <v>3.28</v>
      </c>
      <c r="AE164">
        <v>3.18</v>
      </c>
      <c r="AF164">
        <v>3.05</v>
      </c>
      <c r="AG164">
        <v>3.03</v>
      </c>
      <c r="AH164">
        <v>3.13</v>
      </c>
      <c r="AI164">
        <v>3.13</v>
      </c>
      <c r="AJ164">
        <v>3.14</v>
      </c>
      <c r="AK164">
        <v>3.43</v>
      </c>
      <c r="AL164">
        <v>3.71</v>
      </c>
      <c r="AM164">
        <v>3.9</v>
      </c>
      <c r="AN164">
        <v>3.77</v>
      </c>
      <c r="AO164">
        <v>3.84</v>
      </c>
      <c r="AP164">
        <v>3.98</v>
      </c>
      <c r="AQ164">
        <v>4.03</v>
      </c>
      <c r="AR164">
        <v>4.18</v>
      </c>
      <c r="AS164">
        <v>4.17</v>
      </c>
      <c r="AT164">
        <v>4.35</v>
      </c>
      <c r="AU164">
        <v>4.24</v>
      </c>
      <c r="AV164">
        <v>3.79</v>
      </c>
      <c r="AW164">
        <v>3.61</v>
      </c>
      <c r="AX164">
        <v>3.58</v>
      </c>
      <c r="AY164">
        <v>3.78</v>
      </c>
    </row>
    <row r="165" spans="1:51" ht="12.75">
      <c r="A165">
        <v>701</v>
      </c>
      <c r="B165">
        <v>38</v>
      </c>
      <c r="C165" t="s">
        <v>106</v>
      </c>
      <c r="D165">
        <v>8.26</v>
      </c>
      <c r="E165">
        <v>8.08</v>
      </c>
      <c r="F165">
        <v>7.82</v>
      </c>
      <c r="G165">
        <v>8.27</v>
      </c>
      <c r="H165">
        <v>8.96</v>
      </c>
      <c r="I165">
        <v>8.37</v>
      </c>
      <c r="J165">
        <v>8.26</v>
      </c>
      <c r="K165">
        <v>8.53</v>
      </c>
      <c r="L165">
        <v>7.99</v>
      </c>
      <c r="M165">
        <v>7.59</v>
      </c>
      <c r="N165">
        <v>7.19</v>
      </c>
      <c r="O165">
        <v>7.12</v>
      </c>
      <c r="P165">
        <v>7.24</v>
      </c>
      <c r="Q165">
        <v>8.05</v>
      </c>
      <c r="R165">
        <v>8.92</v>
      </c>
      <c r="S165">
        <v>8.78</v>
      </c>
      <c r="T165">
        <v>8.41</v>
      </c>
      <c r="U165">
        <v>8.42</v>
      </c>
      <c r="V165">
        <v>8.61</v>
      </c>
      <c r="W165">
        <v>8.53</v>
      </c>
      <c r="X165">
        <v>8.57</v>
      </c>
      <c r="Y165">
        <v>8.7</v>
      </c>
      <c r="Z165">
        <v>7.4</v>
      </c>
      <c r="AA165">
        <v>8.34</v>
      </c>
      <c r="AB165">
        <v>8.93</v>
      </c>
      <c r="AC165">
        <v>8.91</v>
      </c>
      <c r="AD165">
        <v>9.21</v>
      </c>
      <c r="AE165">
        <v>8.93</v>
      </c>
      <c r="AF165">
        <v>8.45</v>
      </c>
      <c r="AG165">
        <v>8.26</v>
      </c>
      <c r="AH165">
        <v>8.66</v>
      </c>
      <c r="AI165">
        <v>8.63</v>
      </c>
      <c r="AJ165">
        <v>8.71</v>
      </c>
      <c r="AK165">
        <v>9.49</v>
      </c>
      <c r="AL165">
        <v>10.08</v>
      </c>
      <c r="AM165">
        <v>10.38</v>
      </c>
      <c r="AN165">
        <v>9.86</v>
      </c>
      <c r="AO165">
        <v>9.9</v>
      </c>
      <c r="AP165">
        <v>9.99</v>
      </c>
      <c r="AQ165">
        <v>9.97</v>
      </c>
      <c r="AR165">
        <v>10.14</v>
      </c>
      <c r="AS165">
        <v>10.11</v>
      </c>
      <c r="AT165">
        <v>10.46</v>
      </c>
      <c r="AU165">
        <v>10.05</v>
      </c>
      <c r="AV165">
        <v>8.99</v>
      </c>
      <c r="AW165">
        <v>8.52</v>
      </c>
      <c r="AX165">
        <v>8.43</v>
      </c>
      <c r="AY165">
        <v>8.88</v>
      </c>
    </row>
    <row r="166" spans="1:51" ht="12.75">
      <c r="A166">
        <v>701</v>
      </c>
      <c r="B166">
        <v>39</v>
      </c>
      <c r="C166" t="s">
        <v>107</v>
      </c>
      <c r="D166">
        <v>26.78</v>
      </c>
      <c r="E166">
        <v>27.91</v>
      </c>
      <c r="F166">
        <v>28.53</v>
      </c>
      <c r="G166">
        <v>28.8</v>
      </c>
      <c r="H166">
        <v>28.65</v>
      </c>
      <c r="I166">
        <v>29.5</v>
      </c>
      <c r="J166">
        <v>30.72</v>
      </c>
      <c r="K166">
        <v>31.27</v>
      </c>
      <c r="L166">
        <v>31.22</v>
      </c>
      <c r="M166">
        <v>31.4</v>
      </c>
      <c r="N166">
        <v>31.29</v>
      </c>
      <c r="O166">
        <v>30.95</v>
      </c>
      <c r="P166">
        <v>31.03</v>
      </c>
      <c r="Q166">
        <v>31.57</v>
      </c>
      <c r="R166">
        <v>32.25</v>
      </c>
      <c r="S166">
        <v>33.14</v>
      </c>
      <c r="T166">
        <v>34.18</v>
      </c>
      <c r="U166">
        <v>34.62</v>
      </c>
      <c r="V166">
        <v>34.79</v>
      </c>
      <c r="W166">
        <v>35.18</v>
      </c>
      <c r="X166">
        <v>35.31</v>
      </c>
      <c r="Y166">
        <v>35.47</v>
      </c>
      <c r="Z166">
        <v>35.39</v>
      </c>
      <c r="AA166">
        <v>35.35</v>
      </c>
      <c r="AB166">
        <v>35.3</v>
      </c>
      <c r="AC166">
        <v>35.47</v>
      </c>
      <c r="AD166">
        <v>35.6</v>
      </c>
      <c r="AE166">
        <v>35.57</v>
      </c>
      <c r="AF166">
        <v>36.1</v>
      </c>
      <c r="AG166">
        <v>36.67</v>
      </c>
      <c r="AH166">
        <v>36.2</v>
      </c>
      <c r="AI166">
        <v>36.26</v>
      </c>
      <c r="AJ166">
        <v>36.02</v>
      </c>
      <c r="AK166">
        <v>36.18</v>
      </c>
      <c r="AL166">
        <v>36.8</v>
      </c>
      <c r="AM166">
        <v>37.56</v>
      </c>
      <c r="AN166">
        <v>38.23</v>
      </c>
      <c r="AO166">
        <v>38.84</v>
      </c>
      <c r="AP166">
        <v>39.79</v>
      </c>
      <c r="AQ166">
        <v>40.45</v>
      </c>
      <c r="AR166">
        <v>41.22</v>
      </c>
      <c r="AS166">
        <v>41.26</v>
      </c>
      <c r="AT166">
        <v>41.58</v>
      </c>
      <c r="AU166">
        <v>42.19</v>
      </c>
      <c r="AV166">
        <v>42.14</v>
      </c>
      <c r="AW166">
        <v>42.38</v>
      </c>
      <c r="AX166">
        <v>42.43</v>
      </c>
      <c r="AY166">
        <v>42.52</v>
      </c>
    </row>
    <row r="167" spans="1:51" ht="12.75">
      <c r="A167">
        <v>701</v>
      </c>
      <c r="B167">
        <v>40</v>
      </c>
      <c r="C167" t="s">
        <v>108</v>
      </c>
      <c r="D167">
        <v>26.79</v>
      </c>
      <c r="E167">
        <v>27.91</v>
      </c>
      <c r="F167">
        <v>28.53</v>
      </c>
      <c r="G167">
        <v>28.81</v>
      </c>
      <c r="H167">
        <v>28.67</v>
      </c>
      <c r="I167">
        <v>29.52</v>
      </c>
      <c r="J167">
        <v>30.74</v>
      </c>
      <c r="K167">
        <v>31.29</v>
      </c>
      <c r="L167">
        <v>31.24</v>
      </c>
      <c r="M167">
        <v>31.41</v>
      </c>
      <c r="N167">
        <v>31.28</v>
      </c>
      <c r="O167">
        <v>30.93</v>
      </c>
      <c r="P167">
        <v>30.98</v>
      </c>
      <c r="Q167">
        <v>31.51</v>
      </c>
      <c r="R167">
        <v>32.19</v>
      </c>
      <c r="S167">
        <v>33.09</v>
      </c>
      <c r="T167">
        <v>34.16</v>
      </c>
      <c r="U167">
        <v>34.62</v>
      </c>
      <c r="V167">
        <v>34.8</v>
      </c>
      <c r="W167">
        <v>35.19</v>
      </c>
      <c r="X167">
        <v>35.31</v>
      </c>
      <c r="Y167">
        <v>35.47</v>
      </c>
      <c r="Z167">
        <v>35.39</v>
      </c>
      <c r="AA167">
        <v>35.34</v>
      </c>
      <c r="AB167">
        <v>35.3</v>
      </c>
      <c r="AC167">
        <v>35.47</v>
      </c>
      <c r="AD167">
        <v>35.6</v>
      </c>
      <c r="AE167">
        <v>35.57</v>
      </c>
      <c r="AF167">
        <v>36.12</v>
      </c>
      <c r="AG167">
        <v>36.68</v>
      </c>
      <c r="AH167">
        <v>36.21</v>
      </c>
      <c r="AI167">
        <v>36.26</v>
      </c>
      <c r="AJ167">
        <v>35.99</v>
      </c>
      <c r="AK167">
        <v>36.15</v>
      </c>
      <c r="AL167">
        <v>36.76</v>
      </c>
      <c r="AM167">
        <v>37.53</v>
      </c>
      <c r="AN167">
        <v>38.22</v>
      </c>
      <c r="AO167">
        <v>38.83</v>
      </c>
      <c r="AP167">
        <v>39.79</v>
      </c>
      <c r="AQ167">
        <v>40.45</v>
      </c>
      <c r="AR167">
        <v>41.22</v>
      </c>
      <c r="AS167">
        <v>41.26</v>
      </c>
      <c r="AT167">
        <v>41.58</v>
      </c>
      <c r="AU167">
        <v>42.19</v>
      </c>
      <c r="AV167">
        <v>42.14</v>
      </c>
      <c r="AW167">
        <v>42.39</v>
      </c>
      <c r="AX167">
        <v>42.44</v>
      </c>
      <c r="AY167">
        <v>42.52</v>
      </c>
    </row>
    <row r="168" spans="1:3" ht="12.75">
      <c r="A168">
        <v>701</v>
      </c>
      <c r="B168" t="s">
        <v>7</v>
      </c>
      <c r="C168" t="s">
        <v>110</v>
      </c>
    </row>
    <row r="169" spans="1:51" ht="12.75">
      <c r="A169">
        <v>701</v>
      </c>
      <c r="B169">
        <v>41</v>
      </c>
      <c r="C169" t="s">
        <v>85</v>
      </c>
      <c r="D169">
        <v>3.32</v>
      </c>
      <c r="E169">
        <v>3.33</v>
      </c>
      <c r="F169">
        <v>3.93</v>
      </c>
      <c r="G169">
        <v>4.81</v>
      </c>
      <c r="H169">
        <v>4.85</v>
      </c>
      <c r="I169">
        <v>5.19</v>
      </c>
      <c r="J169">
        <v>5.14</v>
      </c>
      <c r="K169">
        <v>4.79</v>
      </c>
      <c r="L169">
        <v>4.46</v>
      </c>
      <c r="M169">
        <v>4.38</v>
      </c>
      <c r="N169">
        <v>4.64</v>
      </c>
      <c r="O169">
        <v>5.21</v>
      </c>
      <c r="P169">
        <v>5.79</v>
      </c>
      <c r="Q169">
        <v>6.51</v>
      </c>
      <c r="R169">
        <v>7.13</v>
      </c>
      <c r="S169">
        <v>6.79</v>
      </c>
      <c r="T169">
        <v>6.65</v>
      </c>
      <c r="U169">
        <v>5.82</v>
      </c>
      <c r="V169">
        <v>5.48</v>
      </c>
      <c r="W169">
        <v>5.58</v>
      </c>
      <c r="X169">
        <v>5.75</v>
      </c>
      <c r="Y169">
        <v>5.91</v>
      </c>
      <c r="Z169">
        <v>5.9</v>
      </c>
      <c r="AA169">
        <v>6.18</v>
      </c>
      <c r="AB169">
        <v>6.28</v>
      </c>
      <c r="AC169">
        <v>6.31</v>
      </c>
      <c r="AD169">
        <v>6.12</v>
      </c>
      <c r="AE169">
        <v>6.04</v>
      </c>
      <c r="AF169">
        <v>6.07</v>
      </c>
      <c r="AG169">
        <v>6.48</v>
      </c>
      <c r="AH169">
        <v>6.96</v>
      </c>
      <c r="AI169">
        <v>7.4</v>
      </c>
      <c r="AJ169">
        <v>7.98</v>
      </c>
      <c r="AK169">
        <v>8.17</v>
      </c>
      <c r="AL169">
        <v>8.05</v>
      </c>
      <c r="AM169">
        <v>7.72</v>
      </c>
      <c r="AN169">
        <v>7.57</v>
      </c>
      <c r="AO169">
        <v>7.64</v>
      </c>
      <c r="AP169">
        <v>7.5</v>
      </c>
      <c r="AQ169">
        <v>7.35</v>
      </c>
      <c r="AR169">
        <v>7.23</v>
      </c>
      <c r="AS169">
        <v>7.07</v>
      </c>
      <c r="AT169">
        <v>7.02</v>
      </c>
      <c r="AU169">
        <v>6.99</v>
      </c>
      <c r="AV169">
        <v>6.68</v>
      </c>
      <c r="AW169">
        <v>6.7</v>
      </c>
      <c r="AX169">
        <v>7.19</v>
      </c>
      <c r="AY169">
        <v>7.96</v>
      </c>
    </row>
    <row r="170" spans="1:51" ht="12.75">
      <c r="A170">
        <v>701</v>
      </c>
      <c r="B170">
        <v>42</v>
      </c>
      <c r="C170" t="s">
        <v>86</v>
      </c>
      <c r="D170">
        <v>24.51</v>
      </c>
      <c r="E170">
        <v>23.27</v>
      </c>
      <c r="F170">
        <v>26.82</v>
      </c>
      <c r="G170">
        <v>32</v>
      </c>
      <c r="H170">
        <v>31.62</v>
      </c>
      <c r="I170">
        <v>33.47</v>
      </c>
      <c r="J170">
        <v>32.42</v>
      </c>
      <c r="K170">
        <v>30.04</v>
      </c>
      <c r="L170">
        <v>27.76</v>
      </c>
      <c r="M170">
        <v>27.29</v>
      </c>
      <c r="N170">
        <v>29.62</v>
      </c>
      <c r="O170">
        <v>33.24</v>
      </c>
      <c r="P170">
        <v>37.03</v>
      </c>
      <c r="Q170">
        <v>40.61</v>
      </c>
      <c r="R170">
        <v>42.85</v>
      </c>
      <c r="S170">
        <v>40.84</v>
      </c>
      <c r="T170">
        <v>38.66</v>
      </c>
      <c r="U170">
        <v>33.46</v>
      </c>
      <c r="V170">
        <v>31.33</v>
      </c>
      <c r="W170">
        <v>31.61</v>
      </c>
      <c r="X170">
        <v>32.45</v>
      </c>
      <c r="Y170">
        <v>33.04</v>
      </c>
      <c r="Z170">
        <v>32.7</v>
      </c>
      <c r="AA170">
        <v>34.46</v>
      </c>
      <c r="AB170">
        <v>34.99</v>
      </c>
      <c r="AC170">
        <v>35.1</v>
      </c>
      <c r="AD170">
        <v>33.77</v>
      </c>
      <c r="AE170">
        <v>33.48</v>
      </c>
      <c r="AF170">
        <v>33.83</v>
      </c>
      <c r="AG170">
        <v>36.03</v>
      </c>
      <c r="AH170">
        <v>38.23</v>
      </c>
      <c r="AI170">
        <v>40.63</v>
      </c>
      <c r="AJ170">
        <v>43.65</v>
      </c>
      <c r="AK170">
        <v>44.3</v>
      </c>
      <c r="AL170">
        <v>43.35</v>
      </c>
      <c r="AM170">
        <v>41.51</v>
      </c>
      <c r="AN170">
        <v>40.42</v>
      </c>
      <c r="AO170">
        <v>40.17</v>
      </c>
      <c r="AP170">
        <v>39.39</v>
      </c>
      <c r="AQ170">
        <v>38.77</v>
      </c>
      <c r="AR170">
        <v>38.21</v>
      </c>
      <c r="AS170">
        <v>37.29</v>
      </c>
      <c r="AT170">
        <v>36.79</v>
      </c>
      <c r="AU170">
        <v>36.74</v>
      </c>
      <c r="AV170">
        <v>35.28</v>
      </c>
      <c r="AW170">
        <v>35.37</v>
      </c>
      <c r="AX170">
        <v>37.95</v>
      </c>
      <c r="AY170">
        <v>42</v>
      </c>
    </row>
    <row r="171" spans="1:51" ht="12.75">
      <c r="A171">
        <v>701</v>
      </c>
      <c r="B171">
        <v>43</v>
      </c>
      <c r="C171" t="s">
        <v>87</v>
      </c>
      <c r="D171">
        <v>13.62</v>
      </c>
      <c r="E171">
        <v>14.38</v>
      </c>
      <c r="F171">
        <v>14.7</v>
      </c>
      <c r="G171">
        <v>15.07</v>
      </c>
      <c r="H171">
        <v>15.34</v>
      </c>
      <c r="I171">
        <v>15.5</v>
      </c>
      <c r="J171">
        <v>15.85</v>
      </c>
      <c r="K171">
        <v>15.93</v>
      </c>
      <c r="L171">
        <v>16.07</v>
      </c>
      <c r="M171">
        <v>16.04</v>
      </c>
      <c r="N171">
        <v>15.67</v>
      </c>
      <c r="O171">
        <v>15.67</v>
      </c>
      <c r="P171">
        <v>15.65</v>
      </c>
      <c r="Q171">
        <v>16.06</v>
      </c>
      <c r="R171">
        <v>16.67</v>
      </c>
      <c r="S171">
        <v>16.64</v>
      </c>
      <c r="T171">
        <v>17.18</v>
      </c>
      <c r="U171">
        <v>17.38</v>
      </c>
      <c r="V171">
        <v>17.48</v>
      </c>
      <c r="W171">
        <v>17.64</v>
      </c>
      <c r="X171">
        <v>17.73</v>
      </c>
      <c r="Y171">
        <v>17.88</v>
      </c>
      <c r="Z171">
        <v>18.05</v>
      </c>
      <c r="AA171">
        <v>17.94</v>
      </c>
      <c r="AB171">
        <v>17.95</v>
      </c>
      <c r="AC171">
        <v>17.97</v>
      </c>
      <c r="AD171">
        <v>18.13</v>
      </c>
      <c r="AE171">
        <v>18.05</v>
      </c>
      <c r="AF171">
        <v>17.96</v>
      </c>
      <c r="AG171">
        <v>18.01</v>
      </c>
      <c r="AH171">
        <v>18.22</v>
      </c>
      <c r="AI171">
        <v>18.21</v>
      </c>
      <c r="AJ171">
        <v>18.29</v>
      </c>
      <c r="AK171">
        <v>18.45</v>
      </c>
      <c r="AL171">
        <v>18.57</v>
      </c>
      <c r="AM171">
        <v>18.58</v>
      </c>
      <c r="AN171">
        <v>18.74</v>
      </c>
      <c r="AO171">
        <v>19.02</v>
      </c>
      <c r="AP171">
        <v>19.05</v>
      </c>
      <c r="AQ171">
        <v>18.97</v>
      </c>
      <c r="AR171">
        <v>18.91</v>
      </c>
      <c r="AS171">
        <v>18.96</v>
      </c>
      <c r="AT171">
        <v>19.09</v>
      </c>
      <c r="AU171">
        <v>19.02</v>
      </c>
      <c r="AV171">
        <v>18.93</v>
      </c>
      <c r="AW171">
        <v>18.95</v>
      </c>
      <c r="AX171">
        <v>18.95</v>
      </c>
      <c r="AY171">
        <v>18.96</v>
      </c>
    </row>
    <row r="172" spans="1:51" ht="12.75">
      <c r="A172">
        <v>701</v>
      </c>
      <c r="B172">
        <v>44</v>
      </c>
      <c r="C172" t="s">
        <v>88</v>
      </c>
      <c r="D172">
        <v>13.55</v>
      </c>
      <c r="E172">
        <v>14.32</v>
      </c>
      <c r="F172">
        <v>14.65</v>
      </c>
      <c r="G172">
        <v>15.04</v>
      </c>
      <c r="H172">
        <v>15.32</v>
      </c>
      <c r="I172">
        <v>15.5</v>
      </c>
      <c r="J172">
        <v>15.86</v>
      </c>
      <c r="K172">
        <v>15.95</v>
      </c>
      <c r="L172">
        <v>16.08</v>
      </c>
      <c r="M172">
        <v>16.06</v>
      </c>
      <c r="N172">
        <v>15.68</v>
      </c>
      <c r="O172">
        <v>15.68</v>
      </c>
      <c r="P172">
        <v>15.64</v>
      </c>
      <c r="Q172">
        <v>16.03</v>
      </c>
      <c r="R172">
        <v>16.64</v>
      </c>
      <c r="S172">
        <v>16.62</v>
      </c>
      <c r="T172">
        <v>17.19</v>
      </c>
      <c r="U172">
        <v>17.4</v>
      </c>
      <c r="V172">
        <v>17.49</v>
      </c>
      <c r="W172">
        <v>17.65</v>
      </c>
      <c r="X172">
        <v>17.73</v>
      </c>
      <c r="Y172">
        <v>17.88</v>
      </c>
      <c r="Z172">
        <v>18.05</v>
      </c>
      <c r="AA172">
        <v>17.94</v>
      </c>
      <c r="AB172">
        <v>17.95</v>
      </c>
      <c r="AC172">
        <v>17.97</v>
      </c>
      <c r="AD172">
        <v>18.13</v>
      </c>
      <c r="AE172">
        <v>18.05</v>
      </c>
      <c r="AF172">
        <v>17.95</v>
      </c>
      <c r="AG172">
        <v>18</v>
      </c>
      <c r="AH172">
        <v>18.21</v>
      </c>
      <c r="AI172">
        <v>18.21</v>
      </c>
      <c r="AJ172">
        <v>18.29</v>
      </c>
      <c r="AK172">
        <v>18.45</v>
      </c>
      <c r="AL172">
        <v>18.57</v>
      </c>
      <c r="AM172">
        <v>18.59</v>
      </c>
      <c r="AN172">
        <v>18.74</v>
      </c>
      <c r="AO172">
        <v>19.02</v>
      </c>
      <c r="AP172">
        <v>19.05</v>
      </c>
      <c r="AQ172">
        <v>18.97</v>
      </c>
      <c r="AR172">
        <v>18.92</v>
      </c>
      <c r="AS172">
        <v>18.96</v>
      </c>
      <c r="AT172">
        <v>19.09</v>
      </c>
      <c r="AU172">
        <v>19.02</v>
      </c>
      <c r="AV172">
        <v>18.93</v>
      </c>
      <c r="AW172">
        <v>18.95</v>
      </c>
      <c r="AX172">
        <v>18.95</v>
      </c>
      <c r="AY172">
        <v>18.96</v>
      </c>
    </row>
    <row r="173" spans="1:3" ht="12.75">
      <c r="A173">
        <v>701</v>
      </c>
      <c r="B173" t="s">
        <v>7</v>
      </c>
      <c r="C173" t="s">
        <v>111</v>
      </c>
    </row>
    <row r="174" spans="1:51" ht="12.75">
      <c r="A174">
        <v>701</v>
      </c>
      <c r="B174">
        <v>45</v>
      </c>
      <c r="C174" t="s">
        <v>90</v>
      </c>
      <c r="D174">
        <v>2.1</v>
      </c>
      <c r="E174">
        <v>2.22</v>
      </c>
      <c r="F174">
        <v>2.22</v>
      </c>
      <c r="G174">
        <v>2.01</v>
      </c>
      <c r="H174">
        <v>1.93</v>
      </c>
      <c r="I174">
        <v>1.74</v>
      </c>
      <c r="J174">
        <v>1.76</v>
      </c>
      <c r="K174">
        <v>1.67</v>
      </c>
      <c r="L174">
        <v>1.83</v>
      </c>
      <c r="M174">
        <v>1.78</v>
      </c>
      <c r="N174">
        <v>1.61</v>
      </c>
      <c r="O174">
        <v>1.38</v>
      </c>
      <c r="P174">
        <v>1.33</v>
      </c>
      <c r="Q174">
        <v>1.35</v>
      </c>
      <c r="R174">
        <v>1.4</v>
      </c>
      <c r="S174">
        <v>1.54</v>
      </c>
      <c r="T174">
        <v>1.71</v>
      </c>
      <c r="U174">
        <v>1.95</v>
      </c>
      <c r="V174">
        <v>2.05</v>
      </c>
      <c r="W174">
        <v>2.07</v>
      </c>
      <c r="X174">
        <v>2.12</v>
      </c>
      <c r="Y174">
        <v>1.88</v>
      </c>
      <c r="Z174">
        <v>1.73</v>
      </c>
      <c r="AA174">
        <v>1.74</v>
      </c>
      <c r="AB174">
        <v>1.72</v>
      </c>
      <c r="AC174">
        <v>1.73</v>
      </c>
      <c r="AD174">
        <v>1.79</v>
      </c>
      <c r="AE174">
        <v>1.72</v>
      </c>
      <c r="AF174">
        <v>1.64</v>
      </c>
      <c r="AG174">
        <v>1.87</v>
      </c>
      <c r="AH174">
        <v>1.81</v>
      </c>
      <c r="AI174">
        <v>1.89</v>
      </c>
      <c r="AJ174">
        <v>1.97</v>
      </c>
      <c r="AK174">
        <v>1.93</v>
      </c>
      <c r="AL174">
        <v>2.06</v>
      </c>
      <c r="AM174">
        <v>2.09</v>
      </c>
      <c r="AN174">
        <v>2.2</v>
      </c>
      <c r="AO174">
        <v>2.38</v>
      </c>
      <c r="AP174">
        <v>2.49</v>
      </c>
      <c r="AQ174">
        <v>2.63</v>
      </c>
      <c r="AR174">
        <v>2.84</v>
      </c>
      <c r="AS174">
        <v>2.77</v>
      </c>
      <c r="AT174">
        <v>2.7</v>
      </c>
      <c r="AU174">
        <v>2.62</v>
      </c>
      <c r="AV174">
        <v>2.34</v>
      </c>
      <c r="AW174">
        <v>2.34</v>
      </c>
      <c r="AX174">
        <v>2.34</v>
      </c>
      <c r="AY174">
        <v>2.34</v>
      </c>
    </row>
    <row r="175" spans="1:51" ht="12.75">
      <c r="A175">
        <v>701</v>
      </c>
      <c r="B175">
        <v>46</v>
      </c>
      <c r="C175" t="s">
        <v>91</v>
      </c>
      <c r="D175">
        <v>9.23</v>
      </c>
      <c r="E175">
        <v>9.13</v>
      </c>
      <c r="F175">
        <v>8.68</v>
      </c>
      <c r="G175">
        <v>7.7</v>
      </c>
      <c r="H175">
        <v>7.35</v>
      </c>
      <c r="I175">
        <v>6.65</v>
      </c>
      <c r="J175">
        <v>6.8</v>
      </c>
      <c r="K175">
        <v>6.56</v>
      </c>
      <c r="L175">
        <v>7.35</v>
      </c>
      <c r="M175">
        <v>7.29</v>
      </c>
      <c r="N175">
        <v>6.68</v>
      </c>
      <c r="O175">
        <v>5.78</v>
      </c>
      <c r="P175">
        <v>5.68</v>
      </c>
      <c r="Q175">
        <v>5.75</v>
      </c>
      <c r="R175">
        <v>5.9</v>
      </c>
      <c r="S175">
        <v>6.37</v>
      </c>
      <c r="T175">
        <v>6.7</v>
      </c>
      <c r="U175">
        <v>7.36</v>
      </c>
      <c r="V175">
        <v>7.54</v>
      </c>
      <c r="W175">
        <v>7.47</v>
      </c>
      <c r="X175">
        <v>7.84</v>
      </c>
      <c r="Y175">
        <v>6.97</v>
      </c>
      <c r="Z175">
        <v>6.43</v>
      </c>
      <c r="AA175">
        <v>6.48</v>
      </c>
      <c r="AB175">
        <v>6.36</v>
      </c>
      <c r="AC175">
        <v>6.41</v>
      </c>
      <c r="AD175">
        <v>6.66</v>
      </c>
      <c r="AE175">
        <v>6.44</v>
      </c>
      <c r="AF175">
        <v>6.15</v>
      </c>
      <c r="AG175">
        <v>7.04</v>
      </c>
      <c r="AH175">
        <v>6.81</v>
      </c>
      <c r="AI175">
        <v>7.12</v>
      </c>
      <c r="AJ175">
        <v>7.39</v>
      </c>
      <c r="AK175">
        <v>7.21</v>
      </c>
      <c r="AL175">
        <v>7.69</v>
      </c>
      <c r="AM175">
        <v>7.72</v>
      </c>
      <c r="AN175">
        <v>8.09</v>
      </c>
      <c r="AO175">
        <v>8.64</v>
      </c>
      <c r="AP175">
        <v>8.93</v>
      </c>
      <c r="AQ175">
        <v>9.33</v>
      </c>
      <c r="AR175">
        <v>9.94</v>
      </c>
      <c r="AS175">
        <v>9.65</v>
      </c>
      <c r="AT175">
        <v>9.37</v>
      </c>
      <c r="AU175">
        <v>9.07</v>
      </c>
      <c r="AV175">
        <v>8.16</v>
      </c>
      <c r="AW175">
        <v>8.2</v>
      </c>
      <c r="AX175">
        <v>8.24</v>
      </c>
      <c r="AY175">
        <v>8.23</v>
      </c>
    </row>
    <row r="176" spans="1:51" ht="12.75">
      <c r="A176">
        <v>701</v>
      </c>
      <c r="B176">
        <v>47</v>
      </c>
      <c r="C176" t="s">
        <v>92</v>
      </c>
      <c r="D176">
        <v>22.57</v>
      </c>
      <c r="E176">
        <v>24.25</v>
      </c>
      <c r="F176">
        <v>25.49</v>
      </c>
      <c r="G176">
        <v>26.13</v>
      </c>
      <c r="H176">
        <v>26.27</v>
      </c>
      <c r="I176">
        <v>26.14</v>
      </c>
      <c r="J176">
        <v>25.83</v>
      </c>
      <c r="K176">
        <v>25.41</v>
      </c>
      <c r="L176">
        <v>24.98</v>
      </c>
      <c r="M176">
        <v>24.5</v>
      </c>
      <c r="N176">
        <v>24.09</v>
      </c>
      <c r="O176">
        <v>23.8</v>
      </c>
      <c r="P176">
        <v>23.44</v>
      </c>
      <c r="Q176">
        <v>23.49</v>
      </c>
      <c r="R176">
        <v>23.71</v>
      </c>
      <c r="S176">
        <v>24.16</v>
      </c>
      <c r="T176">
        <v>25.56</v>
      </c>
      <c r="U176">
        <v>26.51</v>
      </c>
      <c r="V176">
        <v>27.29</v>
      </c>
      <c r="W176">
        <v>27.74</v>
      </c>
      <c r="X176">
        <v>27.11</v>
      </c>
      <c r="Y176">
        <v>27</v>
      </c>
      <c r="Z176">
        <v>26.93</v>
      </c>
      <c r="AA176">
        <v>26.87</v>
      </c>
      <c r="AB176">
        <v>27.01</v>
      </c>
      <c r="AC176">
        <v>26.95</v>
      </c>
      <c r="AD176">
        <v>26.87</v>
      </c>
      <c r="AE176">
        <v>26.78</v>
      </c>
      <c r="AF176">
        <v>26.64</v>
      </c>
      <c r="AG176">
        <v>26.56</v>
      </c>
      <c r="AH176">
        <v>26.52</v>
      </c>
      <c r="AI176">
        <v>26.52</v>
      </c>
      <c r="AJ176">
        <v>26.6</v>
      </c>
      <c r="AK176">
        <v>26.72</v>
      </c>
      <c r="AL176">
        <v>26.86</v>
      </c>
      <c r="AM176">
        <v>27.05</v>
      </c>
      <c r="AN176">
        <v>27.27</v>
      </c>
      <c r="AO176">
        <v>27.55</v>
      </c>
      <c r="AP176">
        <v>27.86</v>
      </c>
      <c r="AQ176">
        <v>28.17</v>
      </c>
      <c r="AR176">
        <v>28.56</v>
      </c>
      <c r="AS176">
        <v>28.77</v>
      </c>
      <c r="AT176">
        <v>28.86</v>
      </c>
      <c r="AU176">
        <v>28.86</v>
      </c>
      <c r="AV176">
        <v>28.61</v>
      </c>
      <c r="AW176">
        <v>28.5</v>
      </c>
      <c r="AX176">
        <v>28.45</v>
      </c>
      <c r="AY176">
        <v>28.44</v>
      </c>
    </row>
    <row r="177" spans="1:51" ht="12.75">
      <c r="A177">
        <v>701</v>
      </c>
      <c r="B177">
        <v>48</v>
      </c>
      <c r="C177" t="s">
        <v>93</v>
      </c>
      <c r="D177">
        <v>22.71</v>
      </c>
      <c r="E177">
        <v>24.35</v>
      </c>
      <c r="F177">
        <v>25.54</v>
      </c>
      <c r="G177">
        <v>26.13</v>
      </c>
      <c r="H177">
        <v>26.26</v>
      </c>
      <c r="I177">
        <v>26.13</v>
      </c>
      <c r="J177">
        <v>25.82</v>
      </c>
      <c r="K177">
        <v>25.4</v>
      </c>
      <c r="L177">
        <v>24.94</v>
      </c>
      <c r="M177">
        <v>24.46</v>
      </c>
      <c r="N177">
        <v>24.05</v>
      </c>
      <c r="O177">
        <v>23.77</v>
      </c>
      <c r="P177">
        <v>23.43</v>
      </c>
      <c r="Q177">
        <v>23.48</v>
      </c>
      <c r="R177">
        <v>23.69</v>
      </c>
      <c r="S177">
        <v>24.15</v>
      </c>
      <c r="T177">
        <v>25.54</v>
      </c>
      <c r="U177">
        <v>26.48</v>
      </c>
      <c r="V177">
        <v>27.26</v>
      </c>
      <c r="W177">
        <v>27.71</v>
      </c>
      <c r="X177">
        <v>27.09</v>
      </c>
      <c r="Y177">
        <v>27</v>
      </c>
      <c r="Z177">
        <v>26.92</v>
      </c>
      <c r="AA177">
        <v>26.87</v>
      </c>
      <c r="AB177">
        <v>27.01</v>
      </c>
      <c r="AC177">
        <v>26.95</v>
      </c>
      <c r="AD177">
        <v>26.87</v>
      </c>
      <c r="AE177">
        <v>26.78</v>
      </c>
      <c r="AF177">
        <v>26.64</v>
      </c>
      <c r="AG177">
        <v>26.56</v>
      </c>
      <c r="AH177">
        <v>26.52</v>
      </c>
      <c r="AI177">
        <v>26.52</v>
      </c>
      <c r="AJ177">
        <v>26.61</v>
      </c>
      <c r="AK177">
        <v>26.72</v>
      </c>
      <c r="AL177">
        <v>26.86</v>
      </c>
      <c r="AM177">
        <v>27.04</v>
      </c>
      <c r="AN177">
        <v>27.25</v>
      </c>
      <c r="AO177">
        <v>27.53</v>
      </c>
      <c r="AP177">
        <v>27.84</v>
      </c>
      <c r="AQ177">
        <v>28.15</v>
      </c>
      <c r="AR177">
        <v>28.55</v>
      </c>
      <c r="AS177">
        <v>28.77</v>
      </c>
      <c r="AT177">
        <v>28.87</v>
      </c>
      <c r="AU177">
        <v>28.88</v>
      </c>
      <c r="AV177">
        <v>28.61</v>
      </c>
      <c r="AW177">
        <v>28.5</v>
      </c>
      <c r="AX177">
        <v>28.44</v>
      </c>
      <c r="AY177">
        <v>28.43</v>
      </c>
    </row>
    <row r="178" spans="1:3" ht="12.75">
      <c r="A178">
        <v>701</v>
      </c>
      <c r="B178" t="s">
        <v>7</v>
      </c>
      <c r="C178" t="s">
        <v>112</v>
      </c>
    </row>
    <row r="179" spans="1:51" ht="12.75">
      <c r="A179">
        <v>701</v>
      </c>
      <c r="B179">
        <v>49</v>
      </c>
      <c r="C179" t="s">
        <v>95</v>
      </c>
      <c r="D179">
        <v>2.54</v>
      </c>
      <c r="E179">
        <v>2.71</v>
      </c>
      <c r="F179">
        <v>2.72</v>
      </c>
      <c r="G179">
        <v>2.45</v>
      </c>
      <c r="H179">
        <v>2.36</v>
      </c>
      <c r="I179">
        <v>2.1</v>
      </c>
      <c r="J179">
        <v>2.12</v>
      </c>
      <c r="K179">
        <v>2</v>
      </c>
      <c r="L179">
        <v>2.21</v>
      </c>
      <c r="M179">
        <v>2.13</v>
      </c>
      <c r="N179">
        <v>1.92</v>
      </c>
      <c r="O179">
        <v>1.64</v>
      </c>
      <c r="P179">
        <v>1.56</v>
      </c>
      <c r="Q179">
        <v>1.58</v>
      </c>
      <c r="R179">
        <v>1.65</v>
      </c>
      <c r="S179">
        <v>1.82</v>
      </c>
      <c r="T179">
        <v>2.02</v>
      </c>
      <c r="U179">
        <v>2.31</v>
      </c>
      <c r="V179">
        <v>2.44</v>
      </c>
      <c r="W179">
        <v>2.44</v>
      </c>
      <c r="X179">
        <v>2.49</v>
      </c>
      <c r="Y179">
        <v>2.17</v>
      </c>
      <c r="Z179">
        <v>2.01</v>
      </c>
      <c r="AA179">
        <v>2.03</v>
      </c>
      <c r="AB179">
        <v>1.96</v>
      </c>
      <c r="AC179">
        <v>1.99</v>
      </c>
      <c r="AD179">
        <v>2.08</v>
      </c>
      <c r="AE179">
        <v>2</v>
      </c>
      <c r="AF179">
        <v>1.87</v>
      </c>
      <c r="AG179">
        <v>2.2</v>
      </c>
      <c r="AH179">
        <v>2.09</v>
      </c>
      <c r="AI179">
        <v>2.2</v>
      </c>
      <c r="AJ179">
        <v>2.29</v>
      </c>
      <c r="AK179">
        <v>2.23</v>
      </c>
      <c r="AL179">
        <v>2.39</v>
      </c>
      <c r="AM179">
        <v>2.42</v>
      </c>
      <c r="AN179">
        <v>2.57</v>
      </c>
      <c r="AO179">
        <v>2.78</v>
      </c>
      <c r="AP179">
        <v>2.92</v>
      </c>
      <c r="AQ179">
        <v>3.08</v>
      </c>
      <c r="AR179">
        <v>3.34</v>
      </c>
      <c r="AS179">
        <v>3.25</v>
      </c>
      <c r="AT179">
        <v>3.14</v>
      </c>
      <c r="AU179">
        <v>2.93</v>
      </c>
      <c r="AV179">
        <v>2.68</v>
      </c>
      <c r="AW179">
        <v>2.64</v>
      </c>
      <c r="AX179">
        <v>2.66</v>
      </c>
      <c r="AY179">
        <v>2.64</v>
      </c>
    </row>
    <row r="180" spans="1:51" ht="12.75">
      <c r="A180">
        <v>701</v>
      </c>
      <c r="B180">
        <v>50</v>
      </c>
      <c r="C180" t="s">
        <v>96</v>
      </c>
      <c r="D180">
        <v>10.18</v>
      </c>
      <c r="E180">
        <v>9.92</v>
      </c>
      <c r="F180">
        <v>9.4</v>
      </c>
      <c r="G180">
        <v>8.24</v>
      </c>
      <c r="H180">
        <v>7.89</v>
      </c>
      <c r="I180">
        <v>7.09</v>
      </c>
      <c r="J180">
        <v>7.26</v>
      </c>
      <c r="K180">
        <v>6.97</v>
      </c>
      <c r="L180">
        <v>7.89</v>
      </c>
      <c r="M180">
        <v>7.78</v>
      </c>
      <c r="N180">
        <v>7.17</v>
      </c>
      <c r="O180">
        <v>6.19</v>
      </c>
      <c r="P180">
        <v>5.99</v>
      </c>
      <c r="Q180">
        <v>6.06</v>
      </c>
      <c r="R180">
        <v>6.26</v>
      </c>
      <c r="S180">
        <v>6.78</v>
      </c>
      <c r="T180">
        <v>7.06</v>
      </c>
      <c r="U180">
        <v>7.76</v>
      </c>
      <c r="V180">
        <v>7.94</v>
      </c>
      <c r="W180">
        <v>7.79</v>
      </c>
      <c r="X180">
        <v>8.23</v>
      </c>
      <c r="Y180">
        <v>7.23</v>
      </c>
      <c r="Z180">
        <v>6.7</v>
      </c>
      <c r="AA180">
        <v>6.81</v>
      </c>
      <c r="AB180">
        <v>6.56</v>
      </c>
      <c r="AC180">
        <v>6.68</v>
      </c>
      <c r="AD180">
        <v>7.01</v>
      </c>
      <c r="AE180">
        <v>6.75</v>
      </c>
      <c r="AF180">
        <v>6.37</v>
      </c>
      <c r="AG180">
        <v>7.51</v>
      </c>
      <c r="AH180">
        <v>7.13</v>
      </c>
      <c r="AI180">
        <v>7.52</v>
      </c>
      <c r="AJ180">
        <v>7.82</v>
      </c>
      <c r="AK180">
        <v>7.57</v>
      </c>
      <c r="AL180">
        <v>8.06</v>
      </c>
      <c r="AM180">
        <v>8.09</v>
      </c>
      <c r="AN180">
        <v>8.52</v>
      </c>
      <c r="AO180">
        <v>9.12</v>
      </c>
      <c r="AP180">
        <v>9.46</v>
      </c>
      <c r="AQ180">
        <v>9.89</v>
      </c>
      <c r="AR180">
        <v>10.57</v>
      </c>
      <c r="AS180">
        <v>10.23</v>
      </c>
      <c r="AT180">
        <v>9.88</v>
      </c>
      <c r="AU180">
        <v>9.23</v>
      </c>
      <c r="AV180">
        <v>8.53</v>
      </c>
      <c r="AW180">
        <v>8.44</v>
      </c>
      <c r="AX180">
        <v>8.5</v>
      </c>
      <c r="AY180">
        <v>8.4</v>
      </c>
    </row>
    <row r="181" spans="1:51" ht="12.75">
      <c r="A181">
        <v>701</v>
      </c>
      <c r="B181">
        <v>51</v>
      </c>
      <c r="C181" t="s">
        <v>97</v>
      </c>
      <c r="D181">
        <v>24.76</v>
      </c>
      <c r="E181">
        <v>27.11</v>
      </c>
      <c r="F181">
        <v>28.82</v>
      </c>
      <c r="G181">
        <v>29.7</v>
      </c>
      <c r="H181">
        <v>29.89</v>
      </c>
      <c r="I181">
        <v>29.7</v>
      </c>
      <c r="J181">
        <v>29.25</v>
      </c>
      <c r="K181">
        <v>28.67</v>
      </c>
      <c r="L181">
        <v>28.07</v>
      </c>
      <c r="M181">
        <v>27.41</v>
      </c>
      <c r="N181">
        <v>26.87</v>
      </c>
      <c r="O181">
        <v>26.5</v>
      </c>
      <c r="P181">
        <v>26</v>
      </c>
      <c r="Q181">
        <v>26.05</v>
      </c>
      <c r="R181">
        <v>26.32</v>
      </c>
      <c r="S181">
        <v>26.88</v>
      </c>
      <c r="T181">
        <v>28.69</v>
      </c>
      <c r="U181">
        <v>29.87</v>
      </c>
      <c r="V181">
        <v>30.81</v>
      </c>
      <c r="W181">
        <v>31.29</v>
      </c>
      <c r="X181">
        <v>30.32</v>
      </c>
      <c r="Y181">
        <v>30.09</v>
      </c>
      <c r="Z181">
        <v>29.92</v>
      </c>
      <c r="AA181">
        <v>29.79</v>
      </c>
      <c r="AB181">
        <v>29.9</v>
      </c>
      <c r="AC181">
        <v>29.79</v>
      </c>
      <c r="AD181">
        <v>29.67</v>
      </c>
      <c r="AE181">
        <v>29.55</v>
      </c>
      <c r="AF181">
        <v>29.39</v>
      </c>
      <c r="AG181">
        <v>29.31</v>
      </c>
      <c r="AH181">
        <v>29.26</v>
      </c>
      <c r="AI181">
        <v>29.26</v>
      </c>
      <c r="AJ181">
        <v>29.34</v>
      </c>
      <c r="AK181">
        <v>29.47</v>
      </c>
      <c r="AL181">
        <v>29.64</v>
      </c>
      <c r="AM181">
        <v>29.87</v>
      </c>
      <c r="AN181">
        <v>30.19</v>
      </c>
      <c r="AO181">
        <v>30.53</v>
      </c>
      <c r="AP181">
        <v>30.88</v>
      </c>
      <c r="AQ181">
        <v>31.22</v>
      </c>
      <c r="AR181">
        <v>31.57</v>
      </c>
      <c r="AS181">
        <v>31.75</v>
      </c>
      <c r="AT181">
        <v>31.78</v>
      </c>
      <c r="AU181">
        <v>31.71</v>
      </c>
      <c r="AV181">
        <v>31.4</v>
      </c>
      <c r="AW181">
        <v>31.28</v>
      </c>
      <c r="AX181">
        <v>31.31</v>
      </c>
      <c r="AY181">
        <v>31.43</v>
      </c>
    </row>
    <row r="182" spans="1:51" ht="12.75">
      <c r="A182">
        <v>701</v>
      </c>
      <c r="B182">
        <v>52</v>
      </c>
      <c r="C182" t="s">
        <v>98</v>
      </c>
      <c r="D182">
        <v>25</v>
      </c>
      <c r="E182">
        <v>27.28</v>
      </c>
      <c r="F182">
        <v>28.9</v>
      </c>
      <c r="G182">
        <v>29.71</v>
      </c>
      <c r="H182">
        <v>29.87</v>
      </c>
      <c r="I182">
        <v>29.68</v>
      </c>
      <c r="J182">
        <v>29.24</v>
      </c>
      <c r="K182">
        <v>28.65</v>
      </c>
      <c r="L182">
        <v>28.02</v>
      </c>
      <c r="M182">
        <v>27.36</v>
      </c>
      <c r="N182">
        <v>26.82</v>
      </c>
      <c r="O182">
        <v>26.46</v>
      </c>
      <c r="P182">
        <v>25.98</v>
      </c>
      <c r="Q182">
        <v>26.03</v>
      </c>
      <c r="R182">
        <v>26.3</v>
      </c>
      <c r="S182">
        <v>26.87</v>
      </c>
      <c r="T182">
        <v>28.66</v>
      </c>
      <c r="U182">
        <v>29.83</v>
      </c>
      <c r="V182">
        <v>30.76</v>
      </c>
      <c r="W182">
        <v>31.25</v>
      </c>
      <c r="X182">
        <v>30.3</v>
      </c>
      <c r="Y182">
        <v>30.08</v>
      </c>
      <c r="Z182">
        <v>29.91</v>
      </c>
      <c r="AA182">
        <v>29.78</v>
      </c>
      <c r="AB182">
        <v>29.9</v>
      </c>
      <c r="AC182">
        <v>29.79</v>
      </c>
      <c r="AD182">
        <v>29.67</v>
      </c>
      <c r="AE182">
        <v>29.55</v>
      </c>
      <c r="AF182">
        <v>29.4</v>
      </c>
      <c r="AG182">
        <v>29.31</v>
      </c>
      <c r="AH182">
        <v>29.26</v>
      </c>
      <c r="AI182">
        <v>29.25</v>
      </c>
      <c r="AJ182">
        <v>29.34</v>
      </c>
      <c r="AK182">
        <v>29.48</v>
      </c>
      <c r="AL182">
        <v>29.64</v>
      </c>
      <c r="AM182">
        <v>29.86</v>
      </c>
      <c r="AN182">
        <v>30.17</v>
      </c>
      <c r="AO182">
        <v>30.5</v>
      </c>
      <c r="AP182">
        <v>30.86</v>
      </c>
      <c r="AQ182">
        <v>31.2</v>
      </c>
      <c r="AR182">
        <v>31.56</v>
      </c>
      <c r="AS182">
        <v>31.75</v>
      </c>
      <c r="AT182">
        <v>31.79</v>
      </c>
      <c r="AU182">
        <v>31.72</v>
      </c>
      <c r="AV182">
        <v>31.4</v>
      </c>
      <c r="AW182">
        <v>31.28</v>
      </c>
      <c r="AX182">
        <v>31.31</v>
      </c>
      <c r="AY182">
        <v>31.43</v>
      </c>
    </row>
    <row r="183" spans="1:3" ht="12.75">
      <c r="A183">
        <v>701</v>
      </c>
      <c r="B183" t="s">
        <v>7</v>
      </c>
      <c r="C183" t="s">
        <v>113</v>
      </c>
    </row>
    <row r="184" spans="1:51" ht="12.75">
      <c r="A184">
        <v>701</v>
      </c>
      <c r="B184">
        <v>53</v>
      </c>
      <c r="C184" t="s">
        <v>95</v>
      </c>
      <c r="D184">
        <v>1.02</v>
      </c>
      <c r="E184">
        <v>1.06</v>
      </c>
      <c r="F184">
        <v>1.01</v>
      </c>
      <c r="G184">
        <v>0.96</v>
      </c>
      <c r="H184">
        <v>0.9</v>
      </c>
      <c r="I184">
        <v>0.85</v>
      </c>
      <c r="J184">
        <v>0.87</v>
      </c>
      <c r="K184">
        <v>0.87</v>
      </c>
      <c r="L184">
        <v>0.92</v>
      </c>
      <c r="M184">
        <v>0.94</v>
      </c>
      <c r="N184">
        <v>0.85</v>
      </c>
      <c r="O184">
        <v>0.74</v>
      </c>
      <c r="P184">
        <v>0.79</v>
      </c>
      <c r="Q184">
        <v>0.8</v>
      </c>
      <c r="R184">
        <v>0.8</v>
      </c>
      <c r="S184">
        <v>0.86</v>
      </c>
      <c r="T184">
        <v>0.96</v>
      </c>
      <c r="U184">
        <v>1.07</v>
      </c>
      <c r="V184">
        <v>1.12</v>
      </c>
      <c r="W184">
        <v>1.18</v>
      </c>
      <c r="X184">
        <v>1.23</v>
      </c>
      <c r="Y184">
        <v>1.18</v>
      </c>
      <c r="Z184">
        <v>1.06</v>
      </c>
      <c r="AA184">
        <v>1.04</v>
      </c>
      <c r="AB184">
        <v>1.13</v>
      </c>
      <c r="AC184">
        <v>1.09</v>
      </c>
      <c r="AD184">
        <v>1.09</v>
      </c>
      <c r="AE184">
        <v>1.07</v>
      </c>
      <c r="AF184">
        <v>1.07</v>
      </c>
      <c r="AG184">
        <v>1.07</v>
      </c>
      <c r="AH184">
        <v>1.13</v>
      </c>
      <c r="AI184">
        <v>1.14</v>
      </c>
      <c r="AJ184">
        <v>1.17</v>
      </c>
      <c r="AK184">
        <v>1.19</v>
      </c>
      <c r="AL184">
        <v>1.28</v>
      </c>
      <c r="AM184">
        <v>1.3</v>
      </c>
      <c r="AN184">
        <v>1.32</v>
      </c>
      <c r="AO184">
        <v>1.4</v>
      </c>
      <c r="AP184">
        <v>1.44</v>
      </c>
      <c r="AQ184">
        <v>1.52</v>
      </c>
      <c r="AR184">
        <v>1.63</v>
      </c>
      <c r="AS184">
        <v>1.63</v>
      </c>
      <c r="AT184">
        <v>1.65</v>
      </c>
      <c r="AU184">
        <v>1.88</v>
      </c>
      <c r="AV184">
        <v>1.51</v>
      </c>
      <c r="AW184">
        <v>1.6</v>
      </c>
      <c r="AX184">
        <v>1.58</v>
      </c>
      <c r="AY184">
        <v>1.62</v>
      </c>
    </row>
    <row r="185" spans="1:51" ht="12.75">
      <c r="A185">
        <v>701</v>
      </c>
      <c r="B185">
        <v>54</v>
      </c>
      <c r="C185" t="s">
        <v>96</v>
      </c>
      <c r="D185">
        <v>5.35</v>
      </c>
      <c r="E185">
        <v>5.79</v>
      </c>
      <c r="F185">
        <v>5.65</v>
      </c>
      <c r="G185">
        <v>5.39</v>
      </c>
      <c r="H185">
        <v>5.03</v>
      </c>
      <c r="I185">
        <v>4.77</v>
      </c>
      <c r="J185">
        <v>4.82</v>
      </c>
      <c r="K185">
        <v>4.77</v>
      </c>
      <c r="L185">
        <v>5.03</v>
      </c>
      <c r="M185">
        <v>5.15</v>
      </c>
      <c r="N185">
        <v>4.61</v>
      </c>
      <c r="O185">
        <v>4.06</v>
      </c>
      <c r="P185">
        <v>4.29</v>
      </c>
      <c r="Q185">
        <v>4.35</v>
      </c>
      <c r="R185">
        <v>4.31</v>
      </c>
      <c r="S185">
        <v>4.61</v>
      </c>
      <c r="T185">
        <v>5.08</v>
      </c>
      <c r="U185">
        <v>5.55</v>
      </c>
      <c r="V185">
        <v>5.73</v>
      </c>
      <c r="W185">
        <v>5.93</v>
      </c>
      <c r="X185">
        <v>6.05</v>
      </c>
      <c r="Y185">
        <v>5.71</v>
      </c>
      <c r="Z185">
        <v>5.1</v>
      </c>
      <c r="AA185">
        <v>4.96</v>
      </c>
      <c r="AB185">
        <v>5.3</v>
      </c>
      <c r="AC185">
        <v>5.09</v>
      </c>
      <c r="AD185">
        <v>5.1</v>
      </c>
      <c r="AE185">
        <v>4.99</v>
      </c>
      <c r="AF185">
        <v>5.04</v>
      </c>
      <c r="AG185">
        <v>5.03</v>
      </c>
      <c r="AH185">
        <v>5.33</v>
      </c>
      <c r="AI185">
        <v>5.36</v>
      </c>
      <c r="AJ185">
        <v>5.5</v>
      </c>
      <c r="AK185">
        <v>5.57</v>
      </c>
      <c r="AL185">
        <v>5.96</v>
      </c>
      <c r="AM185">
        <v>6.03</v>
      </c>
      <c r="AN185">
        <v>6.15</v>
      </c>
      <c r="AO185">
        <v>6.51</v>
      </c>
      <c r="AP185">
        <v>6.6</v>
      </c>
      <c r="AQ185">
        <v>6.91</v>
      </c>
      <c r="AR185">
        <v>7.21</v>
      </c>
      <c r="AS185">
        <v>7.11</v>
      </c>
      <c r="AT185">
        <v>7.11</v>
      </c>
      <c r="AU185">
        <v>7.99</v>
      </c>
      <c r="AV185">
        <v>6.46</v>
      </c>
      <c r="AW185">
        <v>6.9</v>
      </c>
      <c r="AX185">
        <v>6.86</v>
      </c>
      <c r="AY185">
        <v>7.15</v>
      </c>
    </row>
    <row r="186" spans="1:51" ht="12.75">
      <c r="A186">
        <v>701</v>
      </c>
      <c r="B186">
        <v>55</v>
      </c>
      <c r="C186" t="s">
        <v>97</v>
      </c>
      <c r="D186">
        <v>18.99</v>
      </c>
      <c r="E186">
        <v>18.28</v>
      </c>
      <c r="F186">
        <v>17.91</v>
      </c>
      <c r="G186">
        <v>17.79</v>
      </c>
      <c r="H186">
        <v>17.82</v>
      </c>
      <c r="I186">
        <v>17.9</v>
      </c>
      <c r="J186">
        <v>18.05</v>
      </c>
      <c r="K186">
        <v>18.16</v>
      </c>
      <c r="L186">
        <v>18.24</v>
      </c>
      <c r="M186">
        <v>18.33</v>
      </c>
      <c r="N186">
        <v>18.33</v>
      </c>
      <c r="O186">
        <v>18.29</v>
      </c>
      <c r="P186">
        <v>18.35</v>
      </c>
      <c r="Q186">
        <v>18.42</v>
      </c>
      <c r="R186">
        <v>18.48</v>
      </c>
      <c r="S186">
        <v>18.61</v>
      </c>
      <c r="T186">
        <v>18.86</v>
      </c>
      <c r="U186">
        <v>19.19</v>
      </c>
      <c r="V186">
        <v>19.58</v>
      </c>
      <c r="W186">
        <v>19.98</v>
      </c>
      <c r="X186">
        <v>20.34</v>
      </c>
      <c r="Y186">
        <v>20.62</v>
      </c>
      <c r="Z186">
        <v>20.83</v>
      </c>
      <c r="AA186">
        <v>21.04</v>
      </c>
      <c r="AB186">
        <v>21.28</v>
      </c>
      <c r="AC186">
        <v>21.36</v>
      </c>
      <c r="AD186">
        <v>21.41</v>
      </c>
      <c r="AE186">
        <v>21.39</v>
      </c>
      <c r="AF186">
        <v>21.27</v>
      </c>
      <c r="AG186">
        <v>21.2</v>
      </c>
      <c r="AH186">
        <v>21.21</v>
      </c>
      <c r="AI186">
        <v>21.22</v>
      </c>
      <c r="AJ186">
        <v>21.31</v>
      </c>
      <c r="AK186">
        <v>21.36</v>
      </c>
      <c r="AL186">
        <v>21.46</v>
      </c>
      <c r="AM186">
        <v>21.53</v>
      </c>
      <c r="AN186">
        <v>21.47</v>
      </c>
      <c r="AO186">
        <v>21.6</v>
      </c>
      <c r="AP186">
        <v>21.78</v>
      </c>
      <c r="AQ186">
        <v>22.05</v>
      </c>
      <c r="AR186">
        <v>22.62</v>
      </c>
      <c r="AS186">
        <v>22.98</v>
      </c>
      <c r="AT186">
        <v>23.27</v>
      </c>
      <c r="AU186">
        <v>23.5</v>
      </c>
      <c r="AV186">
        <v>23.37</v>
      </c>
      <c r="AW186">
        <v>23.26</v>
      </c>
      <c r="AX186">
        <v>22.98</v>
      </c>
      <c r="AY186">
        <v>22.6</v>
      </c>
    </row>
    <row r="187" spans="1:51" ht="12.75">
      <c r="A187">
        <v>701</v>
      </c>
      <c r="B187">
        <v>56</v>
      </c>
      <c r="C187" t="s">
        <v>98</v>
      </c>
      <c r="D187">
        <v>18.99</v>
      </c>
      <c r="E187">
        <v>18.28</v>
      </c>
      <c r="F187">
        <v>17.91</v>
      </c>
      <c r="G187">
        <v>17.79</v>
      </c>
      <c r="H187">
        <v>17.83</v>
      </c>
      <c r="I187">
        <v>17.9</v>
      </c>
      <c r="J187">
        <v>18.04</v>
      </c>
      <c r="K187">
        <v>18.16</v>
      </c>
      <c r="L187">
        <v>18.23</v>
      </c>
      <c r="M187">
        <v>18.33</v>
      </c>
      <c r="N187">
        <v>18.34</v>
      </c>
      <c r="O187">
        <v>18.29</v>
      </c>
      <c r="P187">
        <v>18.34</v>
      </c>
      <c r="Q187">
        <v>18.41</v>
      </c>
      <c r="R187">
        <v>18.48</v>
      </c>
      <c r="S187">
        <v>18.62</v>
      </c>
      <c r="T187">
        <v>18.86</v>
      </c>
      <c r="U187">
        <v>19.18</v>
      </c>
      <c r="V187">
        <v>19.54</v>
      </c>
      <c r="W187">
        <v>19.94</v>
      </c>
      <c r="X187">
        <v>20.35</v>
      </c>
      <c r="Y187">
        <v>20.65</v>
      </c>
      <c r="Z187">
        <v>20.86</v>
      </c>
      <c r="AA187">
        <v>21.05</v>
      </c>
      <c r="AB187">
        <v>21.27</v>
      </c>
      <c r="AC187">
        <v>21.36</v>
      </c>
      <c r="AD187">
        <v>21.41</v>
      </c>
      <c r="AE187">
        <v>21.4</v>
      </c>
      <c r="AF187">
        <v>21.27</v>
      </c>
      <c r="AG187">
        <v>21.21</v>
      </c>
      <c r="AH187">
        <v>21.21</v>
      </c>
      <c r="AI187">
        <v>21.22</v>
      </c>
      <c r="AJ187">
        <v>21.32</v>
      </c>
      <c r="AK187">
        <v>21.36</v>
      </c>
      <c r="AL187">
        <v>21.46</v>
      </c>
      <c r="AM187">
        <v>21.52</v>
      </c>
      <c r="AN187">
        <v>21.46</v>
      </c>
      <c r="AO187">
        <v>21.59</v>
      </c>
      <c r="AP187">
        <v>21.77</v>
      </c>
      <c r="AQ187">
        <v>22.04</v>
      </c>
      <c r="AR187">
        <v>22.61</v>
      </c>
      <c r="AS187">
        <v>22.96</v>
      </c>
      <c r="AT187">
        <v>23.25</v>
      </c>
      <c r="AU187">
        <v>23.49</v>
      </c>
      <c r="AV187">
        <v>23.36</v>
      </c>
      <c r="AW187">
        <v>23.26</v>
      </c>
      <c r="AX187">
        <v>22.99</v>
      </c>
      <c r="AY187">
        <v>22.62</v>
      </c>
    </row>
    <row r="188" spans="1:3" ht="12.75">
      <c r="A188">
        <v>701</v>
      </c>
      <c r="B188" t="s">
        <v>7</v>
      </c>
      <c r="C188" t="s">
        <v>114</v>
      </c>
    </row>
    <row r="189" spans="1:51" ht="12.75">
      <c r="A189">
        <v>701</v>
      </c>
      <c r="B189">
        <v>57</v>
      </c>
      <c r="C189" t="s">
        <v>90</v>
      </c>
      <c r="D189">
        <v>0.78</v>
      </c>
      <c r="E189">
        <v>0.85</v>
      </c>
      <c r="F189">
        <v>0.8</v>
      </c>
      <c r="G189">
        <v>0.87</v>
      </c>
      <c r="H189">
        <v>1</v>
      </c>
      <c r="I189">
        <v>1.04</v>
      </c>
      <c r="J189">
        <v>1.09</v>
      </c>
      <c r="K189">
        <v>1.05</v>
      </c>
      <c r="L189">
        <v>1</v>
      </c>
      <c r="M189">
        <v>0.97</v>
      </c>
      <c r="N189">
        <v>0.93</v>
      </c>
      <c r="O189">
        <v>0.94</v>
      </c>
      <c r="P189">
        <v>0.99</v>
      </c>
      <c r="Q189">
        <v>1.06</v>
      </c>
      <c r="R189">
        <v>1.35</v>
      </c>
      <c r="S189">
        <v>1.42</v>
      </c>
      <c r="T189">
        <v>1.54</v>
      </c>
      <c r="U189">
        <v>1.58</v>
      </c>
      <c r="V189">
        <v>1.49</v>
      </c>
      <c r="W189">
        <v>1.45</v>
      </c>
      <c r="X189">
        <v>1.55</v>
      </c>
      <c r="Y189">
        <v>1.52</v>
      </c>
      <c r="Z189">
        <v>1.58</v>
      </c>
      <c r="AA189">
        <v>1.7</v>
      </c>
      <c r="AB189">
        <v>1.64</v>
      </c>
      <c r="AC189">
        <v>1.71</v>
      </c>
      <c r="AD189">
        <v>1.69</v>
      </c>
      <c r="AE189">
        <v>1.61</v>
      </c>
      <c r="AF189">
        <v>1.53</v>
      </c>
      <c r="AG189">
        <v>1.68</v>
      </c>
      <c r="AH189">
        <v>1.59</v>
      </c>
      <c r="AI189">
        <v>1.61</v>
      </c>
      <c r="AJ189">
        <v>1.68</v>
      </c>
      <c r="AK189">
        <v>1.78</v>
      </c>
      <c r="AL189">
        <v>1.81</v>
      </c>
      <c r="AM189">
        <v>1.88</v>
      </c>
      <c r="AN189">
        <v>1.96</v>
      </c>
      <c r="AO189">
        <v>1.97</v>
      </c>
      <c r="AP189">
        <v>2</v>
      </c>
      <c r="AQ189">
        <v>1.93</v>
      </c>
      <c r="AR189">
        <v>2.09</v>
      </c>
      <c r="AS189">
        <v>2.1</v>
      </c>
      <c r="AT189">
        <v>2.05</v>
      </c>
      <c r="AU189">
        <v>2.04</v>
      </c>
      <c r="AV189">
        <v>2.02</v>
      </c>
      <c r="AW189">
        <v>2.08</v>
      </c>
      <c r="AX189">
        <v>2.05</v>
      </c>
      <c r="AY189">
        <v>2.16</v>
      </c>
    </row>
    <row r="190" spans="1:51" ht="12.75">
      <c r="A190">
        <v>701</v>
      </c>
      <c r="B190">
        <v>58</v>
      </c>
      <c r="C190" t="s">
        <v>91</v>
      </c>
      <c r="D190">
        <v>5</v>
      </c>
      <c r="E190">
        <v>5.09</v>
      </c>
      <c r="F190">
        <v>4.51</v>
      </c>
      <c r="G190">
        <v>4.76</v>
      </c>
      <c r="H190">
        <v>5.37</v>
      </c>
      <c r="I190">
        <v>5.58</v>
      </c>
      <c r="J190">
        <v>5.87</v>
      </c>
      <c r="K190">
        <v>5.78</v>
      </c>
      <c r="L190">
        <v>5.59</v>
      </c>
      <c r="M190">
        <v>5.52</v>
      </c>
      <c r="N190">
        <v>5.3</v>
      </c>
      <c r="O190">
        <v>5.39</v>
      </c>
      <c r="P190">
        <v>5.52</v>
      </c>
      <c r="Q190">
        <v>5.83</v>
      </c>
      <c r="R190">
        <v>7.2</v>
      </c>
      <c r="S190">
        <v>7.21</v>
      </c>
      <c r="T190">
        <v>7.22</v>
      </c>
      <c r="U190">
        <v>6.97</v>
      </c>
      <c r="V190">
        <v>6.37</v>
      </c>
      <c r="W190">
        <v>6.2</v>
      </c>
      <c r="X190">
        <v>6.94</v>
      </c>
      <c r="Y190">
        <v>6.9</v>
      </c>
      <c r="Z190">
        <v>7.32</v>
      </c>
      <c r="AA190">
        <v>7.97</v>
      </c>
      <c r="AB190">
        <v>7.79</v>
      </c>
      <c r="AC190">
        <v>8.18</v>
      </c>
      <c r="AD190">
        <v>8.15</v>
      </c>
      <c r="AE190">
        <v>7.74</v>
      </c>
      <c r="AF190">
        <v>7.29</v>
      </c>
      <c r="AG190">
        <v>7.95</v>
      </c>
      <c r="AH190">
        <v>7.49</v>
      </c>
      <c r="AI190">
        <v>7.57</v>
      </c>
      <c r="AJ190">
        <v>7.98</v>
      </c>
      <c r="AK190">
        <v>8.44</v>
      </c>
      <c r="AL190">
        <v>8.6</v>
      </c>
      <c r="AM190">
        <v>8.92</v>
      </c>
      <c r="AN190">
        <v>9.26</v>
      </c>
      <c r="AO190">
        <v>9.22</v>
      </c>
      <c r="AP190">
        <v>9.31</v>
      </c>
      <c r="AQ190">
        <v>8.91</v>
      </c>
      <c r="AR190">
        <v>9.59</v>
      </c>
      <c r="AS190">
        <v>9.67</v>
      </c>
      <c r="AT190">
        <v>9.48</v>
      </c>
      <c r="AU190">
        <v>9.5</v>
      </c>
      <c r="AV190">
        <v>9.62</v>
      </c>
      <c r="AW190">
        <v>10.02</v>
      </c>
      <c r="AX190">
        <v>9.92</v>
      </c>
      <c r="AY190">
        <v>10.5</v>
      </c>
    </row>
    <row r="191" spans="1:51" ht="12.75">
      <c r="A191">
        <v>701</v>
      </c>
      <c r="B191">
        <v>59</v>
      </c>
      <c r="C191" t="s">
        <v>92</v>
      </c>
      <c r="D191">
        <v>15.58</v>
      </c>
      <c r="E191">
        <v>16.69</v>
      </c>
      <c r="F191">
        <v>17.6</v>
      </c>
      <c r="G191">
        <v>18.21</v>
      </c>
      <c r="H191">
        <v>18.62</v>
      </c>
      <c r="I191">
        <v>18.68</v>
      </c>
      <c r="J191">
        <v>18.49</v>
      </c>
      <c r="K191">
        <v>18.19</v>
      </c>
      <c r="L191">
        <v>17.83</v>
      </c>
      <c r="M191">
        <v>17.62</v>
      </c>
      <c r="N191">
        <v>17.52</v>
      </c>
      <c r="O191">
        <v>17.55</v>
      </c>
      <c r="P191">
        <v>17.95</v>
      </c>
      <c r="Q191">
        <v>18.3</v>
      </c>
      <c r="R191">
        <v>18.88</v>
      </c>
      <c r="S191">
        <v>19.77</v>
      </c>
      <c r="T191">
        <v>21.38</v>
      </c>
      <c r="U191">
        <v>22.55</v>
      </c>
      <c r="V191">
        <v>23.24</v>
      </c>
      <c r="W191">
        <v>23.35</v>
      </c>
      <c r="X191">
        <v>22.37</v>
      </c>
      <c r="Y191">
        <v>21.99</v>
      </c>
      <c r="Z191">
        <v>21.61</v>
      </c>
      <c r="AA191">
        <v>21.27</v>
      </c>
      <c r="AB191">
        <v>21.05</v>
      </c>
      <c r="AC191">
        <v>20.87</v>
      </c>
      <c r="AD191">
        <v>20.79</v>
      </c>
      <c r="AE191">
        <v>20.8</v>
      </c>
      <c r="AF191">
        <v>21.06</v>
      </c>
      <c r="AG191">
        <v>21.15</v>
      </c>
      <c r="AH191">
        <v>21.21</v>
      </c>
      <c r="AI191">
        <v>21.21</v>
      </c>
      <c r="AJ191">
        <v>21.05</v>
      </c>
      <c r="AK191">
        <v>21.03</v>
      </c>
      <c r="AL191">
        <v>21.03</v>
      </c>
      <c r="AM191">
        <v>21.08</v>
      </c>
      <c r="AN191">
        <v>21.23</v>
      </c>
      <c r="AO191">
        <v>21.36</v>
      </c>
      <c r="AP191">
        <v>21.48</v>
      </c>
      <c r="AQ191">
        <v>21.61</v>
      </c>
      <c r="AR191">
        <v>21.76</v>
      </c>
      <c r="AS191">
        <v>21.76</v>
      </c>
      <c r="AT191">
        <v>21.65</v>
      </c>
      <c r="AU191">
        <v>21.47</v>
      </c>
      <c r="AV191">
        <v>21.01</v>
      </c>
      <c r="AW191">
        <v>20.8</v>
      </c>
      <c r="AX191">
        <v>20.66</v>
      </c>
      <c r="AY191">
        <v>20.58</v>
      </c>
    </row>
    <row r="192" spans="1:51" ht="12.75">
      <c r="A192">
        <v>701</v>
      </c>
      <c r="B192">
        <v>60</v>
      </c>
      <c r="C192" t="s">
        <v>93</v>
      </c>
      <c r="D192">
        <v>15.62</v>
      </c>
      <c r="E192">
        <v>16.73</v>
      </c>
      <c r="F192">
        <v>17.63</v>
      </c>
      <c r="G192">
        <v>18.22</v>
      </c>
      <c r="H192">
        <v>18.61</v>
      </c>
      <c r="I192">
        <v>18.68</v>
      </c>
      <c r="J192">
        <v>18.5</v>
      </c>
      <c r="K192">
        <v>18.2</v>
      </c>
      <c r="L192">
        <v>17.84</v>
      </c>
      <c r="M192">
        <v>17.62</v>
      </c>
      <c r="N192">
        <v>17.51</v>
      </c>
      <c r="O192">
        <v>17.53</v>
      </c>
      <c r="P192">
        <v>17.89</v>
      </c>
      <c r="Q192">
        <v>18.22</v>
      </c>
      <c r="R192">
        <v>18.8</v>
      </c>
      <c r="S192">
        <v>19.7</v>
      </c>
      <c r="T192">
        <v>21.39</v>
      </c>
      <c r="U192">
        <v>22.6</v>
      </c>
      <c r="V192">
        <v>23.31</v>
      </c>
      <c r="W192">
        <v>23.42</v>
      </c>
      <c r="X192">
        <v>22.39</v>
      </c>
      <c r="Y192">
        <v>22.01</v>
      </c>
      <c r="Z192">
        <v>21.63</v>
      </c>
      <c r="AA192">
        <v>21.3</v>
      </c>
      <c r="AB192">
        <v>21.05</v>
      </c>
      <c r="AC192">
        <v>20.87</v>
      </c>
      <c r="AD192">
        <v>20.78</v>
      </c>
      <c r="AE192">
        <v>20.79</v>
      </c>
      <c r="AF192">
        <v>21.06</v>
      </c>
      <c r="AG192">
        <v>21.14</v>
      </c>
      <c r="AH192">
        <v>21.21</v>
      </c>
      <c r="AI192">
        <v>21.21</v>
      </c>
      <c r="AJ192">
        <v>21.05</v>
      </c>
      <c r="AK192">
        <v>21.02</v>
      </c>
      <c r="AL192">
        <v>21.04</v>
      </c>
      <c r="AM192">
        <v>21.08</v>
      </c>
      <c r="AN192">
        <v>21.23</v>
      </c>
      <c r="AO192">
        <v>21.36</v>
      </c>
      <c r="AP192">
        <v>21.48</v>
      </c>
      <c r="AQ192">
        <v>21.6</v>
      </c>
      <c r="AR192">
        <v>21.76</v>
      </c>
      <c r="AS192">
        <v>21.76</v>
      </c>
      <c r="AT192">
        <v>21.65</v>
      </c>
      <c r="AU192">
        <v>21.47</v>
      </c>
      <c r="AV192">
        <v>21.01</v>
      </c>
      <c r="AW192">
        <v>20.8</v>
      </c>
      <c r="AX192">
        <v>20.67</v>
      </c>
      <c r="AY192">
        <v>20.59</v>
      </c>
    </row>
    <row r="193" spans="1:3" ht="12.75">
      <c r="A193">
        <v>701</v>
      </c>
      <c r="B193" t="s">
        <v>7</v>
      </c>
      <c r="C193" t="s">
        <v>115</v>
      </c>
    </row>
    <row r="194" spans="1:51" ht="12.75">
      <c r="A194">
        <v>701</v>
      </c>
      <c r="B194">
        <v>61</v>
      </c>
      <c r="C194" t="s">
        <v>95</v>
      </c>
      <c r="D194">
        <v>0.69</v>
      </c>
      <c r="E194">
        <v>0.78</v>
      </c>
      <c r="F194">
        <v>0.72</v>
      </c>
      <c r="G194">
        <v>0.76</v>
      </c>
      <c r="H194">
        <v>0.91</v>
      </c>
      <c r="I194">
        <v>0.95</v>
      </c>
      <c r="J194">
        <v>0.95</v>
      </c>
      <c r="K194">
        <v>0.93</v>
      </c>
      <c r="L194">
        <v>0.89</v>
      </c>
      <c r="M194">
        <v>0.85</v>
      </c>
      <c r="N194">
        <v>0.82</v>
      </c>
      <c r="O194">
        <v>0.85</v>
      </c>
      <c r="P194">
        <v>0.89</v>
      </c>
      <c r="Q194">
        <v>0.97</v>
      </c>
      <c r="R194">
        <v>1.29</v>
      </c>
      <c r="S194">
        <v>1.34</v>
      </c>
      <c r="T194">
        <v>1.46</v>
      </c>
      <c r="U194">
        <v>1.49</v>
      </c>
      <c r="V194">
        <v>1.34</v>
      </c>
      <c r="W194">
        <v>1.25</v>
      </c>
      <c r="X194">
        <v>1.32</v>
      </c>
      <c r="Y194">
        <v>1.31</v>
      </c>
      <c r="Z194">
        <v>1.33</v>
      </c>
      <c r="AA194">
        <v>1.4</v>
      </c>
      <c r="AB194">
        <v>1.36</v>
      </c>
      <c r="AC194">
        <v>1.42</v>
      </c>
      <c r="AD194">
        <v>1.38</v>
      </c>
      <c r="AE194">
        <v>1.27</v>
      </c>
      <c r="AF194">
        <v>1.23</v>
      </c>
      <c r="AG194">
        <v>1.37</v>
      </c>
      <c r="AH194">
        <v>1.26</v>
      </c>
      <c r="AI194">
        <v>1.26</v>
      </c>
      <c r="AJ194">
        <v>1.37</v>
      </c>
      <c r="AK194">
        <v>1.39</v>
      </c>
      <c r="AL194">
        <v>1.4</v>
      </c>
      <c r="AM194">
        <v>1.54</v>
      </c>
      <c r="AN194">
        <v>1.61</v>
      </c>
      <c r="AO194">
        <v>1.57</v>
      </c>
      <c r="AP194">
        <v>1.56</v>
      </c>
      <c r="AQ194">
        <v>1.59</v>
      </c>
      <c r="AR194">
        <v>1.63</v>
      </c>
      <c r="AS194">
        <v>1.65</v>
      </c>
      <c r="AT194">
        <v>1.62</v>
      </c>
      <c r="AU194">
        <v>1.68</v>
      </c>
      <c r="AV194">
        <v>1.56</v>
      </c>
      <c r="AW194">
        <v>1.57</v>
      </c>
      <c r="AX194">
        <v>1.58</v>
      </c>
      <c r="AY194">
        <v>1.7</v>
      </c>
    </row>
    <row r="195" spans="1:51" ht="12.75">
      <c r="A195">
        <v>701</v>
      </c>
      <c r="B195">
        <v>62</v>
      </c>
      <c r="C195" t="s">
        <v>96</v>
      </c>
      <c r="D195">
        <v>4.67</v>
      </c>
      <c r="E195">
        <v>4.78</v>
      </c>
      <c r="F195">
        <v>4.14</v>
      </c>
      <c r="G195">
        <v>4.2</v>
      </c>
      <c r="H195">
        <v>4.89</v>
      </c>
      <c r="I195">
        <v>5.09</v>
      </c>
      <c r="J195">
        <v>5.2</v>
      </c>
      <c r="K195">
        <v>5.19</v>
      </c>
      <c r="L195">
        <v>5.04</v>
      </c>
      <c r="M195">
        <v>4.88</v>
      </c>
      <c r="N195">
        <v>4.75</v>
      </c>
      <c r="O195">
        <v>4.91</v>
      </c>
      <c r="P195">
        <v>5.01</v>
      </c>
      <c r="Q195">
        <v>5.32</v>
      </c>
      <c r="R195">
        <v>6.86</v>
      </c>
      <c r="S195">
        <v>6.73</v>
      </c>
      <c r="T195">
        <v>6.6</v>
      </c>
      <c r="U195">
        <v>6.31</v>
      </c>
      <c r="V195">
        <v>5.46</v>
      </c>
      <c r="W195">
        <v>5.07</v>
      </c>
      <c r="X195">
        <v>5.71</v>
      </c>
      <c r="Y195">
        <v>5.79</v>
      </c>
      <c r="Z195">
        <v>6</v>
      </c>
      <c r="AA195">
        <v>6.41</v>
      </c>
      <c r="AB195">
        <v>6.29</v>
      </c>
      <c r="AC195">
        <v>6.65</v>
      </c>
      <c r="AD195">
        <v>6.45</v>
      </c>
      <c r="AE195">
        <v>5.91</v>
      </c>
      <c r="AF195">
        <v>5.67</v>
      </c>
      <c r="AG195">
        <v>6.24</v>
      </c>
      <c r="AH195">
        <v>5.75</v>
      </c>
      <c r="AI195">
        <v>5.71</v>
      </c>
      <c r="AJ195">
        <v>6.29</v>
      </c>
      <c r="AK195">
        <v>6.36</v>
      </c>
      <c r="AL195">
        <v>6.39</v>
      </c>
      <c r="AM195">
        <v>7.04</v>
      </c>
      <c r="AN195">
        <v>7.29</v>
      </c>
      <c r="AO195">
        <v>7.06</v>
      </c>
      <c r="AP195">
        <v>6.98</v>
      </c>
      <c r="AQ195">
        <v>7.08</v>
      </c>
      <c r="AR195">
        <v>7.2</v>
      </c>
      <c r="AS195">
        <v>7.31</v>
      </c>
      <c r="AT195">
        <v>7.19</v>
      </c>
      <c r="AU195">
        <v>7.53</v>
      </c>
      <c r="AV195">
        <v>7.18</v>
      </c>
      <c r="AW195">
        <v>7.32</v>
      </c>
      <c r="AX195">
        <v>7.46</v>
      </c>
      <c r="AY195">
        <v>8.1</v>
      </c>
    </row>
    <row r="196" spans="1:51" ht="12.75">
      <c r="A196">
        <v>701</v>
      </c>
      <c r="B196">
        <v>63</v>
      </c>
      <c r="C196" t="s">
        <v>97</v>
      </c>
      <c r="D196">
        <v>14.8</v>
      </c>
      <c r="E196">
        <v>16.22</v>
      </c>
      <c r="F196">
        <v>17.36</v>
      </c>
      <c r="G196">
        <v>18.12</v>
      </c>
      <c r="H196">
        <v>18.54</v>
      </c>
      <c r="I196">
        <v>18.59</v>
      </c>
      <c r="J196">
        <v>18.33</v>
      </c>
      <c r="K196">
        <v>17.96</v>
      </c>
      <c r="L196">
        <v>17.59</v>
      </c>
      <c r="M196">
        <v>17.35</v>
      </c>
      <c r="N196">
        <v>17.25</v>
      </c>
      <c r="O196">
        <v>17.32</v>
      </c>
      <c r="P196">
        <v>17.84</v>
      </c>
      <c r="Q196">
        <v>18.28</v>
      </c>
      <c r="R196">
        <v>19</v>
      </c>
      <c r="S196">
        <v>20.07</v>
      </c>
      <c r="T196">
        <v>22.05</v>
      </c>
      <c r="U196">
        <v>23.5</v>
      </c>
      <c r="V196">
        <v>24.36</v>
      </c>
      <c r="W196">
        <v>24.49</v>
      </c>
      <c r="X196">
        <v>23.13</v>
      </c>
      <c r="Y196">
        <v>22.64</v>
      </c>
      <c r="Z196">
        <v>22.17</v>
      </c>
      <c r="AA196">
        <v>21.79</v>
      </c>
      <c r="AB196">
        <v>21.6</v>
      </c>
      <c r="AC196">
        <v>21.44</v>
      </c>
      <c r="AD196">
        <v>21.4</v>
      </c>
      <c r="AE196">
        <v>21.45</v>
      </c>
      <c r="AF196">
        <v>21.79</v>
      </c>
      <c r="AG196">
        <v>21.91</v>
      </c>
      <c r="AH196">
        <v>22.01</v>
      </c>
      <c r="AI196">
        <v>22.03</v>
      </c>
      <c r="AJ196">
        <v>21.86</v>
      </c>
      <c r="AK196">
        <v>21.85</v>
      </c>
      <c r="AL196">
        <v>21.87</v>
      </c>
      <c r="AM196">
        <v>21.93</v>
      </c>
      <c r="AN196">
        <v>22.1</v>
      </c>
      <c r="AO196">
        <v>22.25</v>
      </c>
      <c r="AP196">
        <v>22.36</v>
      </c>
      <c r="AQ196">
        <v>22.5</v>
      </c>
      <c r="AR196">
        <v>22.66</v>
      </c>
      <c r="AS196">
        <v>22.63</v>
      </c>
      <c r="AT196">
        <v>22.48</v>
      </c>
      <c r="AU196">
        <v>22.23</v>
      </c>
      <c r="AV196">
        <v>21.65</v>
      </c>
      <c r="AW196">
        <v>21.39</v>
      </c>
      <c r="AX196">
        <v>21.2</v>
      </c>
      <c r="AY196">
        <v>21.07</v>
      </c>
    </row>
    <row r="197" spans="1:51" ht="12.75">
      <c r="A197">
        <v>701</v>
      </c>
      <c r="B197">
        <v>64</v>
      </c>
      <c r="C197" t="s">
        <v>98</v>
      </c>
      <c r="D197">
        <v>14.87</v>
      </c>
      <c r="E197">
        <v>16.29</v>
      </c>
      <c r="F197">
        <v>17.42</v>
      </c>
      <c r="G197">
        <v>18.17</v>
      </c>
      <c r="H197">
        <v>18.57</v>
      </c>
      <c r="I197">
        <v>18.59</v>
      </c>
      <c r="J197">
        <v>18.33</v>
      </c>
      <c r="K197">
        <v>17.95</v>
      </c>
      <c r="L197">
        <v>17.6</v>
      </c>
      <c r="M197">
        <v>17.36</v>
      </c>
      <c r="N197">
        <v>17.24</v>
      </c>
      <c r="O197">
        <v>17.29</v>
      </c>
      <c r="P197">
        <v>17.75</v>
      </c>
      <c r="Q197">
        <v>18.17</v>
      </c>
      <c r="R197">
        <v>18.88</v>
      </c>
      <c r="S197">
        <v>19.98</v>
      </c>
      <c r="T197">
        <v>22.07</v>
      </c>
      <c r="U197">
        <v>23.59</v>
      </c>
      <c r="V197">
        <v>24.49</v>
      </c>
      <c r="W197">
        <v>24.62</v>
      </c>
      <c r="X197">
        <v>23.18</v>
      </c>
      <c r="Y197">
        <v>22.67</v>
      </c>
      <c r="Z197">
        <v>22.19</v>
      </c>
      <c r="AA197">
        <v>21.79</v>
      </c>
      <c r="AB197">
        <v>21.61</v>
      </c>
      <c r="AC197">
        <v>21.44</v>
      </c>
      <c r="AD197">
        <v>21.39</v>
      </c>
      <c r="AE197">
        <v>21.45</v>
      </c>
      <c r="AF197">
        <v>21.78</v>
      </c>
      <c r="AG197">
        <v>21.91</v>
      </c>
      <c r="AH197">
        <v>22.02</v>
      </c>
      <c r="AI197">
        <v>22.03</v>
      </c>
      <c r="AJ197">
        <v>21.86</v>
      </c>
      <c r="AK197">
        <v>21.84</v>
      </c>
      <c r="AL197">
        <v>21.87</v>
      </c>
      <c r="AM197">
        <v>21.92</v>
      </c>
      <c r="AN197">
        <v>22.1</v>
      </c>
      <c r="AO197">
        <v>22.25</v>
      </c>
      <c r="AP197">
        <v>22.37</v>
      </c>
      <c r="AQ197">
        <v>22.5</v>
      </c>
      <c r="AR197">
        <v>22.66</v>
      </c>
      <c r="AS197">
        <v>22.63</v>
      </c>
      <c r="AT197">
        <v>22.48</v>
      </c>
      <c r="AU197">
        <v>22.24</v>
      </c>
      <c r="AV197">
        <v>21.68</v>
      </c>
      <c r="AW197">
        <v>21.41</v>
      </c>
      <c r="AX197">
        <v>21.21</v>
      </c>
      <c r="AY197">
        <v>21.05</v>
      </c>
    </row>
    <row r="198" spans="1:3" ht="12.75">
      <c r="A198">
        <v>701</v>
      </c>
      <c r="B198" t="s">
        <v>7</v>
      </c>
      <c r="C198" t="s">
        <v>116</v>
      </c>
    </row>
    <row r="199" spans="1:51" ht="12.75">
      <c r="A199">
        <v>701</v>
      </c>
      <c r="B199">
        <v>65</v>
      </c>
      <c r="C199" t="s">
        <v>95</v>
      </c>
      <c r="D199">
        <v>1.23</v>
      </c>
      <c r="E199">
        <v>1.23</v>
      </c>
      <c r="F199">
        <v>1.19</v>
      </c>
      <c r="G199">
        <v>1.41</v>
      </c>
      <c r="H199">
        <v>1.48</v>
      </c>
      <c r="I199">
        <v>1.55</v>
      </c>
      <c r="J199">
        <v>1.78</v>
      </c>
      <c r="K199">
        <v>1.67</v>
      </c>
      <c r="L199">
        <v>1.58</v>
      </c>
      <c r="M199">
        <v>1.62</v>
      </c>
      <c r="N199">
        <v>1.5</v>
      </c>
      <c r="O199">
        <v>1.44</v>
      </c>
      <c r="P199">
        <v>1.5</v>
      </c>
      <c r="Q199">
        <v>1.56</v>
      </c>
      <c r="R199">
        <v>1.66</v>
      </c>
      <c r="S199">
        <v>1.82</v>
      </c>
      <c r="T199">
        <v>2</v>
      </c>
      <c r="U199">
        <v>2.03</v>
      </c>
      <c r="V199">
        <v>2.26</v>
      </c>
      <c r="W199">
        <v>2.52</v>
      </c>
      <c r="X199">
        <v>2.75</v>
      </c>
      <c r="Y199">
        <v>2.6</v>
      </c>
      <c r="Z199">
        <v>2.9</v>
      </c>
      <c r="AA199">
        <v>3.27</v>
      </c>
      <c r="AB199">
        <v>3.11</v>
      </c>
      <c r="AC199">
        <v>3.19</v>
      </c>
      <c r="AD199">
        <v>3.33</v>
      </c>
      <c r="AE199">
        <v>3.4</v>
      </c>
      <c r="AF199">
        <v>3.1</v>
      </c>
      <c r="AG199">
        <v>3.32</v>
      </c>
      <c r="AH199">
        <v>3.28</v>
      </c>
      <c r="AI199">
        <v>3.42</v>
      </c>
      <c r="AJ199">
        <v>3.27</v>
      </c>
      <c r="AK199">
        <v>3.79</v>
      </c>
      <c r="AL199">
        <v>3.96</v>
      </c>
      <c r="AM199">
        <v>3.64</v>
      </c>
      <c r="AN199">
        <v>3.81</v>
      </c>
      <c r="AO199">
        <v>4.06</v>
      </c>
      <c r="AP199">
        <v>4.29</v>
      </c>
      <c r="AQ199">
        <v>3.66</v>
      </c>
      <c r="AR199">
        <v>4.47</v>
      </c>
      <c r="AS199">
        <v>4.45</v>
      </c>
      <c r="AT199">
        <v>4.33</v>
      </c>
      <c r="AU199">
        <v>3.94</v>
      </c>
      <c r="AV199">
        <v>4.44</v>
      </c>
      <c r="AW199">
        <v>4.79</v>
      </c>
      <c r="AX199">
        <v>4.5</v>
      </c>
      <c r="AY199">
        <v>4.55</v>
      </c>
    </row>
    <row r="200" spans="1:51" ht="12.75">
      <c r="A200">
        <v>701</v>
      </c>
      <c r="B200">
        <v>66</v>
      </c>
      <c r="C200" t="s">
        <v>96</v>
      </c>
      <c r="D200">
        <v>6.34</v>
      </c>
      <c r="E200">
        <v>6.38</v>
      </c>
      <c r="F200">
        <v>6.12</v>
      </c>
      <c r="G200">
        <v>7.24</v>
      </c>
      <c r="H200">
        <v>7.42</v>
      </c>
      <c r="I200">
        <v>7.68</v>
      </c>
      <c r="J200">
        <v>8.78</v>
      </c>
      <c r="K200">
        <v>8.28</v>
      </c>
      <c r="L200">
        <v>7.98</v>
      </c>
      <c r="M200">
        <v>8.29</v>
      </c>
      <c r="N200">
        <v>7.69</v>
      </c>
      <c r="O200">
        <v>7.44</v>
      </c>
      <c r="P200">
        <v>7.71</v>
      </c>
      <c r="Q200">
        <v>8.03</v>
      </c>
      <c r="R200">
        <v>8.46</v>
      </c>
      <c r="S200">
        <v>9.18</v>
      </c>
      <c r="T200">
        <v>9.86</v>
      </c>
      <c r="U200">
        <v>9.84</v>
      </c>
      <c r="V200">
        <v>10.82</v>
      </c>
      <c r="W200">
        <v>11.93</v>
      </c>
      <c r="X200">
        <v>13.12</v>
      </c>
      <c r="Y200">
        <v>12.43</v>
      </c>
      <c r="Z200">
        <v>13.94</v>
      </c>
      <c r="AA200">
        <v>15.9</v>
      </c>
      <c r="AB200">
        <v>15.39</v>
      </c>
      <c r="AC200">
        <v>15.96</v>
      </c>
      <c r="AD200">
        <v>16.83</v>
      </c>
      <c r="AE200">
        <v>17.26</v>
      </c>
      <c r="AF200">
        <v>15.62</v>
      </c>
      <c r="AG200">
        <v>16.7</v>
      </c>
      <c r="AH200">
        <v>16.54</v>
      </c>
      <c r="AI200">
        <v>17.27</v>
      </c>
      <c r="AJ200">
        <v>16.64</v>
      </c>
      <c r="AK200">
        <v>19.31</v>
      </c>
      <c r="AL200">
        <v>20.18</v>
      </c>
      <c r="AM200">
        <v>18.53</v>
      </c>
      <c r="AN200">
        <v>19.32</v>
      </c>
      <c r="AO200">
        <v>20.45</v>
      </c>
      <c r="AP200">
        <v>21.48</v>
      </c>
      <c r="AQ200">
        <v>18.23</v>
      </c>
      <c r="AR200">
        <v>22.08</v>
      </c>
      <c r="AS200">
        <v>21.97</v>
      </c>
      <c r="AT200">
        <v>21.39</v>
      </c>
      <c r="AU200">
        <v>19.54</v>
      </c>
      <c r="AV200">
        <v>22.35</v>
      </c>
      <c r="AW200">
        <v>24.19</v>
      </c>
      <c r="AX200">
        <v>22.76</v>
      </c>
      <c r="AY200">
        <v>22.97</v>
      </c>
    </row>
    <row r="201" spans="1:51" ht="12.75">
      <c r="A201">
        <v>701</v>
      </c>
      <c r="B201">
        <v>67</v>
      </c>
      <c r="C201" t="s">
        <v>97</v>
      </c>
      <c r="D201">
        <v>19.3</v>
      </c>
      <c r="E201">
        <v>19.31</v>
      </c>
      <c r="F201">
        <v>19.45</v>
      </c>
      <c r="G201">
        <v>19.65</v>
      </c>
      <c r="H201">
        <v>20.02</v>
      </c>
      <c r="I201">
        <v>20.15</v>
      </c>
      <c r="J201">
        <v>20.18</v>
      </c>
      <c r="K201">
        <v>20.11</v>
      </c>
      <c r="L201">
        <v>19.76</v>
      </c>
      <c r="M201">
        <v>19.6</v>
      </c>
      <c r="N201">
        <v>19.47</v>
      </c>
      <c r="O201">
        <v>19.38</v>
      </c>
      <c r="P201">
        <v>19.34</v>
      </c>
      <c r="Q201">
        <v>19.44</v>
      </c>
      <c r="R201">
        <v>19.65</v>
      </c>
      <c r="S201">
        <v>19.95</v>
      </c>
      <c r="T201">
        <v>20.38</v>
      </c>
      <c r="U201">
        <v>20.68</v>
      </c>
      <c r="V201">
        <v>20.91</v>
      </c>
      <c r="W201">
        <v>21.04</v>
      </c>
      <c r="X201">
        <v>20.99</v>
      </c>
      <c r="Y201">
        <v>20.91</v>
      </c>
      <c r="Z201">
        <v>20.76</v>
      </c>
      <c r="AA201">
        <v>20.53</v>
      </c>
      <c r="AB201">
        <v>20.18</v>
      </c>
      <c r="AC201">
        <v>19.95</v>
      </c>
      <c r="AD201">
        <v>19.78</v>
      </c>
      <c r="AE201">
        <v>19.7</v>
      </c>
      <c r="AF201">
        <v>19.85</v>
      </c>
      <c r="AG201">
        <v>19.86</v>
      </c>
      <c r="AH201">
        <v>19.85</v>
      </c>
      <c r="AI201">
        <v>19.82</v>
      </c>
      <c r="AJ201">
        <v>19.68</v>
      </c>
      <c r="AK201">
        <v>19.62</v>
      </c>
      <c r="AL201">
        <v>19.6</v>
      </c>
      <c r="AM201">
        <v>19.63</v>
      </c>
      <c r="AN201">
        <v>19.73</v>
      </c>
      <c r="AO201">
        <v>19.83</v>
      </c>
      <c r="AP201">
        <v>19.95</v>
      </c>
      <c r="AQ201">
        <v>20.07</v>
      </c>
      <c r="AR201">
        <v>20.23</v>
      </c>
      <c r="AS201">
        <v>20.27</v>
      </c>
      <c r="AT201">
        <v>20.25</v>
      </c>
      <c r="AU201">
        <v>20.16</v>
      </c>
      <c r="AV201">
        <v>19.89</v>
      </c>
      <c r="AW201">
        <v>19.78</v>
      </c>
      <c r="AX201">
        <v>19.75</v>
      </c>
      <c r="AY201">
        <v>19.82</v>
      </c>
    </row>
    <row r="202" spans="1:51" ht="12.75">
      <c r="A202">
        <v>701</v>
      </c>
      <c r="B202">
        <v>68</v>
      </c>
      <c r="C202" t="s">
        <v>98</v>
      </c>
      <c r="D202">
        <v>19.44</v>
      </c>
      <c r="E202">
        <v>19.35</v>
      </c>
      <c r="F202">
        <v>19.39</v>
      </c>
      <c r="G202">
        <v>19.51</v>
      </c>
      <c r="H202">
        <v>19.89</v>
      </c>
      <c r="I202">
        <v>20.11</v>
      </c>
      <c r="J202">
        <v>20.23</v>
      </c>
      <c r="K202">
        <v>20.18</v>
      </c>
      <c r="L202">
        <v>19.77</v>
      </c>
      <c r="M202">
        <v>19.59</v>
      </c>
      <c r="N202">
        <v>19.46</v>
      </c>
      <c r="O202">
        <v>19.4</v>
      </c>
      <c r="P202">
        <v>19.41</v>
      </c>
      <c r="Q202">
        <v>19.48</v>
      </c>
      <c r="R202">
        <v>19.62</v>
      </c>
      <c r="S202">
        <v>19.83</v>
      </c>
      <c r="T202">
        <v>20.26</v>
      </c>
      <c r="U202">
        <v>20.6</v>
      </c>
      <c r="V202">
        <v>20.9</v>
      </c>
      <c r="W202">
        <v>21.15</v>
      </c>
      <c r="X202">
        <v>20.99</v>
      </c>
      <c r="Y202">
        <v>20.92</v>
      </c>
      <c r="Z202">
        <v>20.78</v>
      </c>
      <c r="AA202">
        <v>20.56</v>
      </c>
      <c r="AB202">
        <v>20.18</v>
      </c>
      <c r="AC202">
        <v>19.96</v>
      </c>
      <c r="AD202">
        <v>19.79</v>
      </c>
      <c r="AE202">
        <v>19.7</v>
      </c>
      <c r="AF202">
        <v>19.87</v>
      </c>
      <c r="AG202">
        <v>19.86</v>
      </c>
      <c r="AH202">
        <v>19.85</v>
      </c>
      <c r="AI202">
        <v>19.81</v>
      </c>
      <c r="AJ202">
        <v>19.67</v>
      </c>
      <c r="AK202">
        <v>19.62</v>
      </c>
      <c r="AL202">
        <v>19.61</v>
      </c>
      <c r="AM202">
        <v>19.64</v>
      </c>
      <c r="AN202">
        <v>19.74</v>
      </c>
      <c r="AO202">
        <v>19.84</v>
      </c>
      <c r="AP202">
        <v>19.95</v>
      </c>
      <c r="AQ202">
        <v>20.06</v>
      </c>
      <c r="AR202">
        <v>20.23</v>
      </c>
      <c r="AS202">
        <v>20.27</v>
      </c>
      <c r="AT202">
        <v>20.24</v>
      </c>
      <c r="AU202">
        <v>20.15</v>
      </c>
      <c r="AV202">
        <v>19.88</v>
      </c>
      <c r="AW202">
        <v>19.78</v>
      </c>
      <c r="AX202">
        <v>19.76</v>
      </c>
      <c r="AY202">
        <v>19.81</v>
      </c>
    </row>
    <row r="203" spans="1:3" ht="12.75">
      <c r="A203">
        <v>701</v>
      </c>
      <c r="B203" t="s">
        <v>7</v>
      </c>
      <c r="C203" t="s">
        <v>117</v>
      </c>
    </row>
    <row r="204" spans="1:51" ht="12.75">
      <c r="A204">
        <v>701</v>
      </c>
      <c r="B204">
        <v>69</v>
      </c>
      <c r="C204" t="s">
        <v>90</v>
      </c>
      <c r="D204">
        <v>2.56</v>
      </c>
      <c r="E204">
        <v>2.58</v>
      </c>
      <c r="F204">
        <v>2.56</v>
      </c>
      <c r="G204">
        <v>2.55</v>
      </c>
      <c r="H204">
        <v>2.65</v>
      </c>
      <c r="I204">
        <v>2.8</v>
      </c>
      <c r="J204">
        <v>2.92</v>
      </c>
      <c r="K204">
        <v>3.07</v>
      </c>
      <c r="L204">
        <v>3.21</v>
      </c>
      <c r="M204">
        <v>3.33</v>
      </c>
      <c r="N204">
        <v>3.33</v>
      </c>
      <c r="O204">
        <v>3.29</v>
      </c>
      <c r="P204">
        <v>3.21</v>
      </c>
      <c r="Q204">
        <v>3.25</v>
      </c>
      <c r="R204">
        <v>3.24</v>
      </c>
      <c r="S204">
        <v>3.49</v>
      </c>
      <c r="T204">
        <v>4.05</v>
      </c>
      <c r="U204">
        <v>4.56</v>
      </c>
      <c r="V204">
        <v>5.12</v>
      </c>
      <c r="W204">
        <v>5.48</v>
      </c>
      <c r="X204">
        <v>5.58</v>
      </c>
      <c r="Y204">
        <v>5.86</v>
      </c>
      <c r="Z204">
        <v>5.99</v>
      </c>
      <c r="AA204">
        <v>6.16</v>
      </c>
      <c r="AB204">
        <v>6.33</v>
      </c>
      <c r="AC204">
        <v>6.48</v>
      </c>
      <c r="AD204">
        <v>6.37</v>
      </c>
      <c r="AE204">
        <v>6.38</v>
      </c>
      <c r="AF204">
        <v>6.25</v>
      </c>
      <c r="AG204">
        <v>6.09</v>
      </c>
      <c r="AH204">
        <v>5.99</v>
      </c>
      <c r="AI204">
        <v>6</v>
      </c>
      <c r="AJ204">
        <v>6.03</v>
      </c>
      <c r="AK204">
        <v>6.08</v>
      </c>
      <c r="AL204">
        <v>6.19</v>
      </c>
      <c r="AM204">
        <v>6.13</v>
      </c>
      <c r="AN204">
        <v>6.23</v>
      </c>
      <c r="AO204">
        <v>6.46</v>
      </c>
      <c r="AP204">
        <v>6.47</v>
      </c>
      <c r="AQ204">
        <v>6.67</v>
      </c>
      <c r="AR204">
        <v>6.93</v>
      </c>
      <c r="AS204">
        <v>6.95</v>
      </c>
      <c r="AT204">
        <v>7.05</v>
      </c>
      <c r="AU204">
        <v>7.22</v>
      </c>
      <c r="AV204">
        <v>7.2</v>
      </c>
      <c r="AW204">
        <v>7.46</v>
      </c>
      <c r="AX204">
        <v>7.55</v>
      </c>
      <c r="AY204">
        <v>7.75</v>
      </c>
    </row>
    <row r="205" spans="1:51" ht="12.75">
      <c r="A205">
        <v>701</v>
      </c>
      <c r="B205">
        <v>70</v>
      </c>
      <c r="C205" t="s">
        <v>91</v>
      </c>
      <c r="D205">
        <v>21.52</v>
      </c>
      <c r="E205">
        <v>21.64</v>
      </c>
      <c r="F205">
        <v>21.78</v>
      </c>
      <c r="G205">
        <v>21.46</v>
      </c>
      <c r="H205">
        <v>21.88</v>
      </c>
      <c r="I205">
        <v>22.92</v>
      </c>
      <c r="J205">
        <v>23.35</v>
      </c>
      <c r="K205">
        <v>24.37</v>
      </c>
      <c r="L205">
        <v>24.99</v>
      </c>
      <c r="M205">
        <v>26.12</v>
      </c>
      <c r="N205">
        <v>26.4</v>
      </c>
      <c r="O205">
        <v>25.81</v>
      </c>
      <c r="P205">
        <v>25.39</v>
      </c>
      <c r="Q205">
        <v>25.77</v>
      </c>
      <c r="R205">
        <v>25.29</v>
      </c>
      <c r="S205">
        <v>26.9</v>
      </c>
      <c r="T205">
        <v>29.67</v>
      </c>
      <c r="U205">
        <v>33.77</v>
      </c>
      <c r="V205">
        <v>37.57</v>
      </c>
      <c r="W205">
        <v>39.64</v>
      </c>
      <c r="X205">
        <v>41.13</v>
      </c>
      <c r="Y205">
        <v>42.5</v>
      </c>
      <c r="Z205">
        <v>42.93</v>
      </c>
      <c r="AA205">
        <v>43.66</v>
      </c>
      <c r="AB205">
        <v>45.1</v>
      </c>
      <c r="AC205">
        <v>46.13</v>
      </c>
      <c r="AD205">
        <v>45.54</v>
      </c>
      <c r="AE205">
        <v>45.39</v>
      </c>
      <c r="AF205">
        <v>44.1</v>
      </c>
      <c r="AG205">
        <v>42.62</v>
      </c>
      <c r="AH205">
        <v>41.58</v>
      </c>
      <c r="AI205">
        <v>41.31</v>
      </c>
      <c r="AJ205">
        <v>41.24</v>
      </c>
      <c r="AK205">
        <v>40.78</v>
      </c>
      <c r="AL205">
        <v>41.07</v>
      </c>
      <c r="AM205">
        <v>40.18</v>
      </c>
      <c r="AN205">
        <v>40.15</v>
      </c>
      <c r="AO205">
        <v>40.97</v>
      </c>
      <c r="AP205">
        <v>40.6</v>
      </c>
      <c r="AQ205">
        <v>41.67</v>
      </c>
      <c r="AR205">
        <v>42.48</v>
      </c>
      <c r="AS205">
        <v>42.24</v>
      </c>
      <c r="AT205">
        <v>42.59</v>
      </c>
      <c r="AU205">
        <v>43.36</v>
      </c>
      <c r="AV205">
        <v>42.87</v>
      </c>
      <c r="AW205">
        <v>43.96</v>
      </c>
      <c r="AX205">
        <v>44.2</v>
      </c>
      <c r="AY205">
        <v>45.12</v>
      </c>
    </row>
    <row r="206" spans="1:51" ht="12.75">
      <c r="A206">
        <v>701</v>
      </c>
      <c r="B206">
        <v>71</v>
      </c>
      <c r="C206" t="s">
        <v>92</v>
      </c>
      <c r="D206">
        <v>11.9</v>
      </c>
      <c r="E206">
        <v>11.89</v>
      </c>
      <c r="F206">
        <v>11.76</v>
      </c>
      <c r="G206">
        <v>11.87</v>
      </c>
      <c r="H206">
        <v>12.1</v>
      </c>
      <c r="I206">
        <v>12.21</v>
      </c>
      <c r="J206">
        <v>12.51</v>
      </c>
      <c r="K206">
        <v>12.58</v>
      </c>
      <c r="L206">
        <v>12.85</v>
      </c>
      <c r="M206">
        <v>12.75</v>
      </c>
      <c r="N206">
        <v>12.59</v>
      </c>
      <c r="O206">
        <v>12.72</v>
      </c>
      <c r="P206">
        <v>12.64</v>
      </c>
      <c r="Q206">
        <v>12.6</v>
      </c>
      <c r="R206">
        <v>12.8</v>
      </c>
      <c r="S206">
        <v>12.98</v>
      </c>
      <c r="T206">
        <v>13.65</v>
      </c>
      <c r="U206">
        <v>13.52</v>
      </c>
      <c r="V206">
        <v>13.63</v>
      </c>
      <c r="W206">
        <v>13.8</v>
      </c>
      <c r="X206">
        <v>13.57</v>
      </c>
      <c r="Y206">
        <v>13.78</v>
      </c>
      <c r="Z206">
        <v>13.94</v>
      </c>
      <c r="AA206">
        <v>14.11</v>
      </c>
      <c r="AB206">
        <v>14.02</v>
      </c>
      <c r="AC206">
        <v>14.03</v>
      </c>
      <c r="AD206">
        <v>13.97</v>
      </c>
      <c r="AE206">
        <v>14.05</v>
      </c>
      <c r="AF206">
        <v>14.16</v>
      </c>
      <c r="AG206">
        <v>14.26</v>
      </c>
      <c r="AH206">
        <v>14.39</v>
      </c>
      <c r="AI206">
        <v>14.51</v>
      </c>
      <c r="AJ206">
        <v>14.61</v>
      </c>
      <c r="AK206">
        <v>14.88</v>
      </c>
      <c r="AL206">
        <v>15.06</v>
      </c>
      <c r="AM206">
        <v>15.24</v>
      </c>
      <c r="AN206">
        <v>15.51</v>
      </c>
      <c r="AO206">
        <v>15.76</v>
      </c>
      <c r="AP206">
        <v>15.92</v>
      </c>
      <c r="AQ206">
        <v>15.99</v>
      </c>
      <c r="AR206">
        <v>16.3</v>
      </c>
      <c r="AS206">
        <v>16.44</v>
      </c>
      <c r="AT206">
        <v>16.55</v>
      </c>
      <c r="AU206">
        <v>16.65</v>
      </c>
      <c r="AV206">
        <v>16.77</v>
      </c>
      <c r="AW206">
        <v>16.95</v>
      </c>
      <c r="AX206">
        <v>17.07</v>
      </c>
      <c r="AY206">
        <v>17.16</v>
      </c>
    </row>
    <row r="207" spans="1:51" ht="12.75">
      <c r="A207">
        <v>701</v>
      </c>
      <c r="B207">
        <v>72</v>
      </c>
      <c r="C207" t="s">
        <v>93</v>
      </c>
      <c r="D207">
        <v>11.91</v>
      </c>
      <c r="E207">
        <v>11.9</v>
      </c>
      <c r="F207">
        <v>11.77</v>
      </c>
      <c r="G207">
        <v>11.88</v>
      </c>
      <c r="H207">
        <v>12.1</v>
      </c>
      <c r="I207">
        <v>12.22</v>
      </c>
      <c r="J207">
        <v>12.51</v>
      </c>
      <c r="K207">
        <v>12.58</v>
      </c>
      <c r="L207">
        <v>12.86</v>
      </c>
      <c r="M207">
        <v>12.76</v>
      </c>
      <c r="N207">
        <v>12.6</v>
      </c>
      <c r="O207">
        <v>12.73</v>
      </c>
      <c r="P207">
        <v>12.66</v>
      </c>
      <c r="Q207">
        <v>12.61</v>
      </c>
      <c r="R207">
        <v>12.8</v>
      </c>
      <c r="S207">
        <v>12.98</v>
      </c>
      <c r="T207">
        <v>13.64</v>
      </c>
      <c r="U207">
        <v>13.52</v>
      </c>
      <c r="V207">
        <v>13.63</v>
      </c>
      <c r="W207">
        <v>13.82</v>
      </c>
      <c r="X207">
        <v>13.58</v>
      </c>
      <c r="Y207">
        <v>13.78</v>
      </c>
      <c r="Z207">
        <v>13.95</v>
      </c>
      <c r="AA207">
        <v>14.11</v>
      </c>
      <c r="AB207">
        <v>14.03</v>
      </c>
      <c r="AC207">
        <v>14.04</v>
      </c>
      <c r="AD207">
        <v>13.98</v>
      </c>
      <c r="AE207">
        <v>14.06</v>
      </c>
      <c r="AF207">
        <v>14.17</v>
      </c>
      <c r="AG207">
        <v>14.28</v>
      </c>
      <c r="AH207">
        <v>14.4</v>
      </c>
      <c r="AI207">
        <v>14.53</v>
      </c>
      <c r="AJ207">
        <v>14.62</v>
      </c>
      <c r="AK207">
        <v>14.9</v>
      </c>
      <c r="AL207">
        <v>15.07</v>
      </c>
      <c r="AM207">
        <v>15.25</v>
      </c>
      <c r="AN207">
        <v>15.52</v>
      </c>
      <c r="AO207">
        <v>15.77</v>
      </c>
      <c r="AP207">
        <v>15.93</v>
      </c>
      <c r="AQ207">
        <v>16</v>
      </c>
      <c r="AR207">
        <v>16.32</v>
      </c>
      <c r="AS207">
        <v>16.46</v>
      </c>
      <c r="AT207">
        <v>16.56</v>
      </c>
      <c r="AU207">
        <v>16.66</v>
      </c>
      <c r="AV207">
        <v>16.78</v>
      </c>
      <c r="AW207">
        <v>16.96</v>
      </c>
      <c r="AX207">
        <v>17.08</v>
      </c>
      <c r="AY207">
        <v>17.17</v>
      </c>
    </row>
    <row r="208" spans="1:3" ht="12.75">
      <c r="A208">
        <v>701</v>
      </c>
      <c r="B208" t="s">
        <v>7</v>
      </c>
      <c r="C208" t="s">
        <v>118</v>
      </c>
    </row>
    <row r="209" spans="1:51" ht="12.75">
      <c r="A209">
        <v>701</v>
      </c>
      <c r="B209">
        <v>73</v>
      </c>
      <c r="C209" t="s">
        <v>95</v>
      </c>
      <c r="D209">
        <v>4.4</v>
      </c>
      <c r="E209">
        <v>4.35</v>
      </c>
      <c r="F209">
        <v>4.2</v>
      </c>
      <c r="G209">
        <v>4.04</v>
      </c>
      <c r="H209">
        <v>4.21</v>
      </c>
      <c r="I209">
        <v>4.47</v>
      </c>
      <c r="J209">
        <v>4.62</v>
      </c>
      <c r="K209">
        <v>4.88</v>
      </c>
      <c r="L209">
        <v>5.18</v>
      </c>
      <c r="M209">
        <v>5.36</v>
      </c>
      <c r="N209">
        <v>5.2</v>
      </c>
      <c r="O209">
        <v>5.05</v>
      </c>
      <c r="P209">
        <v>4.79</v>
      </c>
      <c r="Q209">
        <v>4.83</v>
      </c>
      <c r="R209">
        <v>4.68</v>
      </c>
      <c r="S209">
        <v>5.24</v>
      </c>
      <c r="T209">
        <v>6.63</v>
      </c>
      <c r="U209">
        <v>7.86</v>
      </c>
      <c r="V209">
        <v>9.25</v>
      </c>
      <c r="W209">
        <v>10.15</v>
      </c>
      <c r="X209">
        <v>10.42</v>
      </c>
      <c r="Y209">
        <v>11</v>
      </c>
      <c r="Z209">
        <v>11.38</v>
      </c>
      <c r="AA209">
        <v>11.74</v>
      </c>
      <c r="AB209">
        <v>12.03</v>
      </c>
      <c r="AC209">
        <v>12.45</v>
      </c>
      <c r="AD209">
        <v>12.03</v>
      </c>
      <c r="AE209">
        <v>11.96</v>
      </c>
      <c r="AF209">
        <v>11.43</v>
      </c>
      <c r="AG209">
        <v>10.86</v>
      </c>
      <c r="AH209">
        <v>10.41</v>
      </c>
      <c r="AI209">
        <v>10.39</v>
      </c>
      <c r="AJ209">
        <v>10.27</v>
      </c>
      <c r="AK209">
        <v>10.29</v>
      </c>
      <c r="AL209">
        <v>10.51</v>
      </c>
      <c r="AM209">
        <v>10.23</v>
      </c>
      <c r="AN209">
        <v>10.3</v>
      </c>
      <c r="AO209">
        <v>10.75</v>
      </c>
      <c r="AP209">
        <v>10.62</v>
      </c>
      <c r="AQ209">
        <v>11.02</v>
      </c>
      <c r="AR209">
        <v>11.48</v>
      </c>
      <c r="AS209">
        <v>11.37</v>
      </c>
      <c r="AT209">
        <v>11.51</v>
      </c>
      <c r="AU209">
        <v>11.79</v>
      </c>
      <c r="AV209">
        <v>11.53</v>
      </c>
      <c r="AW209">
        <v>12.04</v>
      </c>
      <c r="AX209">
        <v>12.07</v>
      </c>
      <c r="AY209">
        <v>12.43</v>
      </c>
    </row>
    <row r="210" spans="1:51" ht="12.75">
      <c r="A210">
        <v>701</v>
      </c>
      <c r="B210">
        <v>74</v>
      </c>
      <c r="C210" t="s">
        <v>96</v>
      </c>
      <c r="D210">
        <v>32.23</v>
      </c>
      <c r="E210">
        <v>32.22</v>
      </c>
      <c r="F210">
        <v>32.09</v>
      </c>
      <c r="G210">
        <v>30.97</v>
      </c>
      <c r="H210">
        <v>32.05</v>
      </c>
      <c r="I210">
        <v>33.96</v>
      </c>
      <c r="J210">
        <v>34.61</v>
      </c>
      <c r="K210">
        <v>36.57</v>
      </c>
      <c r="L210">
        <v>37.13</v>
      </c>
      <c r="M210">
        <v>38.52</v>
      </c>
      <c r="N210">
        <v>38.11</v>
      </c>
      <c r="O210">
        <v>36.18</v>
      </c>
      <c r="P210">
        <v>34.43</v>
      </c>
      <c r="Q210">
        <v>35.13</v>
      </c>
      <c r="R210">
        <v>33.89</v>
      </c>
      <c r="S210">
        <v>37.91</v>
      </c>
      <c r="T210">
        <v>45.13</v>
      </c>
      <c r="U210">
        <v>54.83</v>
      </c>
      <c r="V210">
        <v>64.22</v>
      </c>
      <c r="W210">
        <v>69.44</v>
      </c>
      <c r="X210">
        <v>73.22</v>
      </c>
      <c r="Y210">
        <v>76.08</v>
      </c>
      <c r="Z210">
        <v>78.11</v>
      </c>
      <c r="AA210">
        <v>79.25</v>
      </c>
      <c r="AB210">
        <v>82.18</v>
      </c>
      <c r="AC210">
        <v>84.89</v>
      </c>
      <c r="AD210">
        <v>82.48</v>
      </c>
      <c r="AE210">
        <v>81.25</v>
      </c>
      <c r="AF210">
        <v>76.74</v>
      </c>
      <c r="AG210">
        <v>72.84</v>
      </c>
      <c r="AH210">
        <v>69.13</v>
      </c>
      <c r="AI210">
        <v>68.3</v>
      </c>
      <c r="AJ210">
        <v>66.56</v>
      </c>
      <c r="AK210">
        <v>64.9</v>
      </c>
      <c r="AL210">
        <v>65.69</v>
      </c>
      <c r="AM210">
        <v>63.24</v>
      </c>
      <c r="AN210">
        <v>62.77</v>
      </c>
      <c r="AO210">
        <v>64.38</v>
      </c>
      <c r="AP210">
        <v>63.24</v>
      </c>
      <c r="AQ210">
        <v>65.55</v>
      </c>
      <c r="AR210">
        <v>66.61</v>
      </c>
      <c r="AS210">
        <v>65.65</v>
      </c>
      <c r="AT210">
        <v>65.95</v>
      </c>
      <c r="AU210">
        <v>66.87</v>
      </c>
      <c r="AV210">
        <v>64.45</v>
      </c>
      <c r="AW210">
        <v>66.56</v>
      </c>
      <c r="AX210">
        <v>66.21</v>
      </c>
      <c r="AY210">
        <v>67.7</v>
      </c>
    </row>
    <row r="211" spans="1:51" ht="12.75">
      <c r="A211">
        <v>701</v>
      </c>
      <c r="B211">
        <v>75</v>
      </c>
      <c r="C211" t="s">
        <v>97</v>
      </c>
      <c r="D211">
        <v>13.63</v>
      </c>
      <c r="E211">
        <v>13.49</v>
      </c>
      <c r="F211">
        <v>13.07</v>
      </c>
      <c r="G211">
        <v>13.02</v>
      </c>
      <c r="H211">
        <v>13.11</v>
      </c>
      <c r="I211">
        <v>13.14</v>
      </c>
      <c r="J211">
        <v>13.34</v>
      </c>
      <c r="K211">
        <v>13.34</v>
      </c>
      <c r="L211">
        <v>13.92</v>
      </c>
      <c r="M211">
        <v>13.9</v>
      </c>
      <c r="N211">
        <v>13.62</v>
      </c>
      <c r="O211">
        <v>13.93</v>
      </c>
      <c r="P211">
        <v>13.89</v>
      </c>
      <c r="Q211">
        <v>13.73</v>
      </c>
      <c r="R211">
        <v>13.79</v>
      </c>
      <c r="S211">
        <v>13.83</v>
      </c>
      <c r="T211">
        <v>14.68</v>
      </c>
      <c r="U211">
        <v>14.33</v>
      </c>
      <c r="V211">
        <v>14.36</v>
      </c>
      <c r="W211">
        <v>14.55</v>
      </c>
      <c r="X211">
        <v>14.19</v>
      </c>
      <c r="Y211">
        <v>14.43</v>
      </c>
      <c r="Z211">
        <v>14.55</v>
      </c>
      <c r="AA211">
        <v>14.81</v>
      </c>
      <c r="AB211">
        <v>14.61</v>
      </c>
      <c r="AC211">
        <v>14.64</v>
      </c>
      <c r="AD211">
        <v>14.56</v>
      </c>
      <c r="AE211">
        <v>14.68</v>
      </c>
      <c r="AF211">
        <v>14.87</v>
      </c>
      <c r="AG211">
        <v>14.87</v>
      </c>
      <c r="AH211">
        <v>15.04</v>
      </c>
      <c r="AI211">
        <v>15.18</v>
      </c>
      <c r="AJ211">
        <v>15.4</v>
      </c>
      <c r="AK211">
        <v>15.83</v>
      </c>
      <c r="AL211">
        <v>15.96</v>
      </c>
      <c r="AM211">
        <v>16.15</v>
      </c>
      <c r="AN211">
        <v>16.38</v>
      </c>
      <c r="AO211">
        <v>16.67</v>
      </c>
      <c r="AP211">
        <v>16.77</v>
      </c>
      <c r="AQ211">
        <v>16.78</v>
      </c>
      <c r="AR211">
        <v>17.21</v>
      </c>
      <c r="AS211">
        <v>17.29</v>
      </c>
      <c r="AT211">
        <v>17.42</v>
      </c>
      <c r="AU211">
        <v>17.61</v>
      </c>
      <c r="AV211">
        <v>17.86</v>
      </c>
      <c r="AW211">
        <v>18.07</v>
      </c>
      <c r="AX211">
        <v>18.21</v>
      </c>
      <c r="AY211">
        <v>18.33</v>
      </c>
    </row>
    <row r="212" spans="1:51" ht="12.75">
      <c r="A212">
        <v>701</v>
      </c>
      <c r="B212">
        <v>76</v>
      </c>
      <c r="C212" t="s">
        <v>98</v>
      </c>
      <c r="D212">
        <v>13.65</v>
      </c>
      <c r="E212">
        <v>13.51</v>
      </c>
      <c r="F212">
        <v>13.09</v>
      </c>
      <c r="G212">
        <v>13.04</v>
      </c>
      <c r="H212">
        <v>13.13</v>
      </c>
      <c r="I212">
        <v>13.15</v>
      </c>
      <c r="J212">
        <v>13.35</v>
      </c>
      <c r="K212">
        <v>13.36</v>
      </c>
      <c r="L212">
        <v>13.94</v>
      </c>
      <c r="M212">
        <v>13.92</v>
      </c>
      <c r="N212">
        <v>13.65</v>
      </c>
      <c r="O212">
        <v>13.96</v>
      </c>
      <c r="P212">
        <v>13.92</v>
      </c>
      <c r="Q212">
        <v>13.76</v>
      </c>
      <c r="R212">
        <v>13.81</v>
      </c>
      <c r="S212">
        <v>13.83</v>
      </c>
      <c r="T212">
        <v>14.68</v>
      </c>
      <c r="U212">
        <v>14.34</v>
      </c>
      <c r="V212">
        <v>14.4</v>
      </c>
      <c r="W212">
        <v>14.61</v>
      </c>
      <c r="X212">
        <v>14.23</v>
      </c>
      <c r="Y212">
        <v>14.46</v>
      </c>
      <c r="Z212">
        <v>14.57</v>
      </c>
      <c r="AA212">
        <v>14.81</v>
      </c>
      <c r="AB212">
        <v>14.63</v>
      </c>
      <c r="AC212">
        <v>14.66</v>
      </c>
      <c r="AD212">
        <v>14.59</v>
      </c>
      <c r="AE212">
        <v>14.71</v>
      </c>
      <c r="AF212">
        <v>14.9</v>
      </c>
      <c r="AG212">
        <v>14.9</v>
      </c>
      <c r="AH212">
        <v>15.07</v>
      </c>
      <c r="AI212">
        <v>15.21</v>
      </c>
      <c r="AJ212">
        <v>15.43</v>
      </c>
      <c r="AK212">
        <v>15.86</v>
      </c>
      <c r="AL212">
        <v>16</v>
      </c>
      <c r="AM212">
        <v>16.18</v>
      </c>
      <c r="AN212">
        <v>16.4</v>
      </c>
      <c r="AO212">
        <v>16.7</v>
      </c>
      <c r="AP212">
        <v>16.79</v>
      </c>
      <c r="AQ212">
        <v>16.81</v>
      </c>
      <c r="AR212">
        <v>17.24</v>
      </c>
      <c r="AS212">
        <v>17.32</v>
      </c>
      <c r="AT212">
        <v>17.45</v>
      </c>
      <c r="AU212">
        <v>17.64</v>
      </c>
      <c r="AV212">
        <v>17.88</v>
      </c>
      <c r="AW212">
        <v>18.09</v>
      </c>
      <c r="AX212">
        <v>18.23</v>
      </c>
      <c r="AY212">
        <v>18.36</v>
      </c>
    </row>
    <row r="213" spans="1:3" ht="12.75">
      <c r="A213">
        <v>701</v>
      </c>
      <c r="B213" t="s">
        <v>7</v>
      </c>
      <c r="C213" t="s">
        <v>119</v>
      </c>
    </row>
    <row r="214" spans="1:51" ht="12.75">
      <c r="A214">
        <v>701</v>
      </c>
      <c r="B214">
        <v>77</v>
      </c>
      <c r="C214" t="s">
        <v>85</v>
      </c>
      <c r="D214">
        <v>5.46</v>
      </c>
      <c r="E214">
        <v>5.08</v>
      </c>
      <c r="F214">
        <v>4.93</v>
      </c>
      <c r="G214">
        <v>4.96</v>
      </c>
      <c r="H214">
        <v>5.06</v>
      </c>
      <c r="I214">
        <v>5.06</v>
      </c>
      <c r="J214">
        <v>5.08</v>
      </c>
      <c r="K214">
        <v>5.36</v>
      </c>
      <c r="L214">
        <v>5.63</v>
      </c>
      <c r="M214">
        <v>5.7</v>
      </c>
      <c r="N214">
        <v>5.62</v>
      </c>
      <c r="O214">
        <v>5.32</v>
      </c>
      <c r="P214">
        <v>5.09</v>
      </c>
      <c r="Q214">
        <v>5.06</v>
      </c>
      <c r="R214">
        <v>5.47</v>
      </c>
      <c r="S214">
        <v>6.32</v>
      </c>
      <c r="T214">
        <v>8.3</v>
      </c>
      <c r="U214">
        <v>10.07</v>
      </c>
      <c r="V214">
        <v>12.17</v>
      </c>
      <c r="W214">
        <v>13.46</v>
      </c>
      <c r="X214">
        <v>13.6</v>
      </c>
      <c r="Y214">
        <v>14.55</v>
      </c>
      <c r="Z214">
        <v>15.01</v>
      </c>
      <c r="AA214">
        <v>15.52</v>
      </c>
      <c r="AB214">
        <v>15.73</v>
      </c>
      <c r="AC214">
        <v>15.92</v>
      </c>
      <c r="AD214">
        <v>15.62</v>
      </c>
      <c r="AE214">
        <v>15.44</v>
      </c>
      <c r="AF214">
        <v>14.61</v>
      </c>
      <c r="AG214">
        <v>14.01</v>
      </c>
      <c r="AH214">
        <v>13.45</v>
      </c>
      <c r="AI214">
        <v>13.11</v>
      </c>
      <c r="AJ214">
        <v>13.17</v>
      </c>
      <c r="AK214">
        <v>13.04</v>
      </c>
      <c r="AL214">
        <v>13.37</v>
      </c>
      <c r="AM214">
        <v>13.09</v>
      </c>
      <c r="AN214">
        <v>13.24</v>
      </c>
      <c r="AO214">
        <v>13.83</v>
      </c>
      <c r="AP214">
        <v>13.85</v>
      </c>
      <c r="AQ214">
        <v>14.34</v>
      </c>
      <c r="AR214">
        <v>14.8</v>
      </c>
      <c r="AS214">
        <v>14.98</v>
      </c>
      <c r="AT214">
        <v>15.23</v>
      </c>
      <c r="AU214">
        <v>15.19</v>
      </c>
      <c r="AV214">
        <v>15.2</v>
      </c>
      <c r="AW214">
        <v>15.48</v>
      </c>
      <c r="AX214">
        <v>15.65</v>
      </c>
      <c r="AY214">
        <v>15.85</v>
      </c>
    </row>
    <row r="215" spans="1:51" ht="12.75">
      <c r="A215">
        <v>701</v>
      </c>
      <c r="B215">
        <v>78</v>
      </c>
      <c r="C215" t="s">
        <v>86</v>
      </c>
      <c r="D215">
        <v>39.4</v>
      </c>
      <c r="E215">
        <v>36.81</v>
      </c>
      <c r="F215">
        <v>38.58</v>
      </c>
      <c r="G215">
        <v>38.82</v>
      </c>
      <c r="H215">
        <v>38.72</v>
      </c>
      <c r="I215">
        <v>38.37</v>
      </c>
      <c r="J215">
        <v>37.74</v>
      </c>
      <c r="K215">
        <v>39.59</v>
      </c>
      <c r="L215">
        <v>40.52</v>
      </c>
      <c r="M215">
        <v>41.2</v>
      </c>
      <c r="N215">
        <v>41.1</v>
      </c>
      <c r="O215">
        <v>38.5</v>
      </c>
      <c r="P215">
        <v>36.9</v>
      </c>
      <c r="Q215">
        <v>37.12</v>
      </c>
      <c r="R215">
        <v>39.55</v>
      </c>
      <c r="S215">
        <v>45.01</v>
      </c>
      <c r="T215">
        <v>56.77</v>
      </c>
      <c r="U215">
        <v>70.37</v>
      </c>
      <c r="V215">
        <v>84.72</v>
      </c>
      <c r="W215">
        <v>92.25</v>
      </c>
      <c r="X215">
        <v>96.51</v>
      </c>
      <c r="Y215">
        <v>101.64</v>
      </c>
      <c r="Z215">
        <v>104.08</v>
      </c>
      <c r="AA215">
        <v>105.76</v>
      </c>
      <c r="AB215">
        <v>108.83</v>
      </c>
      <c r="AC215">
        <v>109.87</v>
      </c>
      <c r="AD215">
        <v>108.29</v>
      </c>
      <c r="AE215">
        <v>106.16</v>
      </c>
      <c r="AF215">
        <v>98.78</v>
      </c>
      <c r="AG215">
        <v>94.91</v>
      </c>
      <c r="AH215">
        <v>89.94</v>
      </c>
      <c r="AI215">
        <v>86.81</v>
      </c>
      <c r="AJ215">
        <v>86.22</v>
      </c>
      <c r="AK215">
        <v>82.88</v>
      </c>
      <c r="AL215">
        <v>83.9</v>
      </c>
      <c r="AM215">
        <v>81.05</v>
      </c>
      <c r="AN215">
        <v>80.75</v>
      </c>
      <c r="AO215">
        <v>82.84</v>
      </c>
      <c r="AP215">
        <v>82.67</v>
      </c>
      <c r="AQ215">
        <v>85.4</v>
      </c>
      <c r="AR215">
        <v>85.72</v>
      </c>
      <c r="AS215">
        <v>86.51</v>
      </c>
      <c r="AT215">
        <v>87.29</v>
      </c>
      <c r="AU215">
        <v>86.22</v>
      </c>
      <c r="AV215">
        <v>85.26</v>
      </c>
      <c r="AW215">
        <v>86.14</v>
      </c>
      <c r="AX215">
        <v>85.97</v>
      </c>
      <c r="AY215">
        <v>86.61</v>
      </c>
    </row>
    <row r="216" spans="1:51" ht="12.75">
      <c r="A216">
        <v>701</v>
      </c>
      <c r="B216">
        <v>79</v>
      </c>
      <c r="C216" t="s">
        <v>87</v>
      </c>
      <c r="D216">
        <v>13.84</v>
      </c>
      <c r="E216">
        <v>13.79</v>
      </c>
      <c r="F216">
        <v>12.76</v>
      </c>
      <c r="G216">
        <v>12.76</v>
      </c>
      <c r="H216">
        <v>13.05</v>
      </c>
      <c r="I216">
        <v>13.18</v>
      </c>
      <c r="J216">
        <v>13.45</v>
      </c>
      <c r="K216">
        <v>13.54</v>
      </c>
      <c r="L216">
        <v>13.88</v>
      </c>
      <c r="M216">
        <v>13.81</v>
      </c>
      <c r="N216">
        <v>13.66</v>
      </c>
      <c r="O216">
        <v>13.82</v>
      </c>
      <c r="P216">
        <v>13.77</v>
      </c>
      <c r="Q216">
        <v>13.63</v>
      </c>
      <c r="R216">
        <v>13.83</v>
      </c>
      <c r="S216">
        <v>14.05</v>
      </c>
      <c r="T216">
        <v>14.62</v>
      </c>
      <c r="U216">
        <v>14.3</v>
      </c>
      <c r="V216">
        <v>14.35</v>
      </c>
      <c r="W216">
        <v>14.56</v>
      </c>
      <c r="X216">
        <v>14.07</v>
      </c>
      <c r="Y216">
        <v>14.31</v>
      </c>
      <c r="Z216">
        <v>14.42</v>
      </c>
      <c r="AA216">
        <v>14.68</v>
      </c>
      <c r="AB216">
        <v>14.45</v>
      </c>
      <c r="AC216">
        <v>14.48</v>
      </c>
      <c r="AD216">
        <v>14.41</v>
      </c>
      <c r="AE216">
        <v>14.52</v>
      </c>
      <c r="AF216">
        <v>14.77</v>
      </c>
      <c r="AG216">
        <v>14.74</v>
      </c>
      <c r="AH216">
        <v>14.93</v>
      </c>
      <c r="AI216">
        <v>15.09</v>
      </c>
      <c r="AJ216">
        <v>15.26</v>
      </c>
      <c r="AK216">
        <v>15.71</v>
      </c>
      <c r="AL216">
        <v>15.92</v>
      </c>
      <c r="AM216">
        <v>16.13</v>
      </c>
      <c r="AN216">
        <v>16.39</v>
      </c>
      <c r="AO216">
        <v>16.68</v>
      </c>
      <c r="AP216">
        <v>16.74</v>
      </c>
      <c r="AQ216">
        <v>16.78</v>
      </c>
      <c r="AR216">
        <v>17.25</v>
      </c>
      <c r="AS216">
        <v>17.3</v>
      </c>
      <c r="AT216">
        <v>17.43</v>
      </c>
      <c r="AU216">
        <v>17.6</v>
      </c>
      <c r="AV216">
        <v>17.81</v>
      </c>
      <c r="AW216">
        <v>17.96</v>
      </c>
      <c r="AX216">
        <v>18.19</v>
      </c>
      <c r="AY216">
        <v>18.28</v>
      </c>
    </row>
    <row r="217" spans="1:51" ht="12.75">
      <c r="A217">
        <v>701</v>
      </c>
      <c r="B217">
        <v>80</v>
      </c>
      <c r="C217" t="s">
        <v>88</v>
      </c>
      <c r="D217">
        <v>13.86</v>
      </c>
      <c r="E217">
        <v>13.81</v>
      </c>
      <c r="F217">
        <v>12.77</v>
      </c>
      <c r="G217">
        <v>12.77</v>
      </c>
      <c r="H217">
        <v>13.06</v>
      </c>
      <c r="I217">
        <v>13.19</v>
      </c>
      <c r="J217">
        <v>13.46</v>
      </c>
      <c r="K217">
        <v>13.55</v>
      </c>
      <c r="L217">
        <v>13.89</v>
      </c>
      <c r="M217">
        <v>13.83</v>
      </c>
      <c r="N217">
        <v>13.67</v>
      </c>
      <c r="O217">
        <v>13.83</v>
      </c>
      <c r="P217">
        <v>13.78</v>
      </c>
      <c r="Q217">
        <v>13.63</v>
      </c>
      <c r="R217">
        <v>13.83</v>
      </c>
      <c r="S217">
        <v>14.04</v>
      </c>
      <c r="T217">
        <v>14.61</v>
      </c>
      <c r="U217">
        <v>14.31</v>
      </c>
      <c r="V217">
        <v>14.37</v>
      </c>
      <c r="W217">
        <v>14.59</v>
      </c>
      <c r="X217">
        <v>14.09</v>
      </c>
      <c r="Y217">
        <v>14.32</v>
      </c>
      <c r="Z217">
        <v>14.42</v>
      </c>
      <c r="AA217">
        <v>14.68</v>
      </c>
      <c r="AB217">
        <v>14.46</v>
      </c>
      <c r="AC217">
        <v>14.49</v>
      </c>
      <c r="AD217">
        <v>14.42</v>
      </c>
      <c r="AE217">
        <v>14.54</v>
      </c>
      <c r="AF217">
        <v>14.79</v>
      </c>
      <c r="AG217">
        <v>14.76</v>
      </c>
      <c r="AH217">
        <v>14.95</v>
      </c>
      <c r="AI217">
        <v>15.11</v>
      </c>
      <c r="AJ217">
        <v>15.28</v>
      </c>
      <c r="AK217">
        <v>15.73</v>
      </c>
      <c r="AL217">
        <v>15.94</v>
      </c>
      <c r="AM217">
        <v>16.15</v>
      </c>
      <c r="AN217">
        <v>16.4</v>
      </c>
      <c r="AO217">
        <v>16.69</v>
      </c>
      <c r="AP217">
        <v>16.75</v>
      </c>
      <c r="AQ217">
        <v>16.79</v>
      </c>
      <c r="AR217">
        <v>17.27</v>
      </c>
      <c r="AS217">
        <v>17.32</v>
      </c>
      <c r="AT217">
        <v>17.45</v>
      </c>
      <c r="AU217">
        <v>17.61</v>
      </c>
      <c r="AV217">
        <v>17.82</v>
      </c>
      <c r="AW217">
        <v>17.98</v>
      </c>
      <c r="AX217">
        <v>18.2</v>
      </c>
      <c r="AY217">
        <v>18.3</v>
      </c>
    </row>
    <row r="218" spans="1:3" ht="12.75">
      <c r="A218">
        <v>701</v>
      </c>
      <c r="B218" t="s">
        <v>7</v>
      </c>
      <c r="C218" t="s">
        <v>120</v>
      </c>
    </row>
    <row r="219" spans="1:51" ht="12.75">
      <c r="A219">
        <v>701</v>
      </c>
      <c r="B219">
        <v>81</v>
      </c>
      <c r="C219" t="s">
        <v>85</v>
      </c>
      <c r="D219">
        <v>2.22</v>
      </c>
      <c r="E219">
        <v>2.86</v>
      </c>
      <c r="F219">
        <v>2.72</v>
      </c>
      <c r="G219">
        <v>2.15</v>
      </c>
      <c r="H219">
        <v>2.47</v>
      </c>
      <c r="I219">
        <v>3.25</v>
      </c>
      <c r="J219">
        <v>3.69</v>
      </c>
      <c r="K219">
        <v>3.9</v>
      </c>
      <c r="L219">
        <v>4.25</v>
      </c>
      <c r="M219">
        <v>4.68</v>
      </c>
      <c r="N219">
        <v>4.34</v>
      </c>
      <c r="O219">
        <v>4.49</v>
      </c>
      <c r="P219">
        <v>4.2</v>
      </c>
      <c r="Q219">
        <v>4.37</v>
      </c>
      <c r="R219">
        <v>3.07</v>
      </c>
      <c r="S219">
        <v>3.05</v>
      </c>
      <c r="T219">
        <v>3.21</v>
      </c>
      <c r="U219">
        <v>3.35</v>
      </c>
      <c r="V219">
        <v>3.26</v>
      </c>
      <c r="W219">
        <v>3.37</v>
      </c>
      <c r="X219">
        <v>3.92</v>
      </c>
      <c r="Y219">
        <v>3.73</v>
      </c>
      <c r="Z219">
        <v>3.95</v>
      </c>
      <c r="AA219">
        <v>4</v>
      </c>
      <c r="AB219">
        <v>4.44</v>
      </c>
      <c r="AC219">
        <v>5.34</v>
      </c>
      <c r="AD219">
        <v>4.7</v>
      </c>
      <c r="AE219">
        <v>4.84</v>
      </c>
      <c r="AF219">
        <v>4.94</v>
      </c>
      <c r="AG219">
        <v>4.4</v>
      </c>
      <c r="AH219">
        <v>4.21</v>
      </c>
      <c r="AI219">
        <v>4.82</v>
      </c>
      <c r="AJ219">
        <v>4.34</v>
      </c>
      <c r="AK219">
        <v>4.68</v>
      </c>
      <c r="AL219">
        <v>4.65</v>
      </c>
      <c r="AM219">
        <v>4.38</v>
      </c>
      <c r="AN219">
        <v>4.27</v>
      </c>
      <c r="AO219">
        <v>4.45</v>
      </c>
      <c r="AP219">
        <v>4.02</v>
      </c>
      <c r="AQ219">
        <v>4.22</v>
      </c>
      <c r="AR219">
        <v>4.7</v>
      </c>
      <c r="AS219">
        <v>3.99</v>
      </c>
      <c r="AT219">
        <v>3.89</v>
      </c>
      <c r="AU219">
        <v>4.86</v>
      </c>
      <c r="AV219">
        <v>4.03</v>
      </c>
      <c r="AW219">
        <v>5.01</v>
      </c>
      <c r="AX219">
        <v>4.76</v>
      </c>
      <c r="AY219">
        <v>5.44</v>
      </c>
    </row>
    <row r="220" spans="1:51" ht="12.75">
      <c r="A220">
        <v>701</v>
      </c>
      <c r="B220">
        <v>82</v>
      </c>
      <c r="C220" t="s">
        <v>86</v>
      </c>
      <c r="D220">
        <v>17.94</v>
      </c>
      <c r="E220">
        <v>23.98</v>
      </c>
      <c r="F220">
        <v>19.9</v>
      </c>
      <c r="G220">
        <v>16.06</v>
      </c>
      <c r="H220">
        <v>19.42</v>
      </c>
      <c r="I220">
        <v>26.18</v>
      </c>
      <c r="J220">
        <v>29.68</v>
      </c>
      <c r="K220">
        <v>32.01</v>
      </c>
      <c r="L220">
        <v>31.79</v>
      </c>
      <c r="M220">
        <v>34.75</v>
      </c>
      <c r="N220">
        <v>33.7</v>
      </c>
      <c r="O220">
        <v>33.14</v>
      </c>
      <c r="P220">
        <v>31.09</v>
      </c>
      <c r="Q220">
        <v>32.71</v>
      </c>
      <c r="R220">
        <v>23.61</v>
      </c>
      <c r="S220">
        <v>24.61</v>
      </c>
      <c r="T220">
        <v>22.32</v>
      </c>
      <c r="U220">
        <v>24.34</v>
      </c>
      <c r="V220">
        <v>23.87</v>
      </c>
      <c r="W220">
        <v>24.66</v>
      </c>
      <c r="X220">
        <v>27.38</v>
      </c>
      <c r="Y220">
        <v>25.65</v>
      </c>
      <c r="Z220">
        <v>26.84</v>
      </c>
      <c r="AA220">
        <v>26.85</v>
      </c>
      <c r="AB220">
        <v>29.62</v>
      </c>
      <c r="AC220">
        <v>35.63</v>
      </c>
      <c r="AD220">
        <v>31.56</v>
      </c>
      <c r="AE220">
        <v>32.13</v>
      </c>
      <c r="AF220">
        <v>33.31</v>
      </c>
      <c r="AG220">
        <v>29.31</v>
      </c>
      <c r="AH220">
        <v>28.1</v>
      </c>
      <c r="AI220">
        <v>31.95</v>
      </c>
      <c r="AJ220">
        <v>27.84</v>
      </c>
      <c r="AK220">
        <v>29.57</v>
      </c>
      <c r="AL220">
        <v>29.91</v>
      </c>
      <c r="AM220">
        <v>28.2</v>
      </c>
      <c r="AN220">
        <v>27.38</v>
      </c>
      <c r="AO220">
        <v>28.03</v>
      </c>
      <c r="AP220">
        <v>24.79</v>
      </c>
      <c r="AQ220">
        <v>26.33</v>
      </c>
      <c r="AR220">
        <v>29.04</v>
      </c>
      <c r="AS220">
        <v>24.21</v>
      </c>
      <c r="AT220">
        <v>23.51</v>
      </c>
      <c r="AU220">
        <v>28.76</v>
      </c>
      <c r="AV220">
        <v>23.17</v>
      </c>
      <c r="AW220">
        <v>27.89</v>
      </c>
      <c r="AX220">
        <v>27.17</v>
      </c>
      <c r="AY220">
        <v>30.54</v>
      </c>
    </row>
    <row r="221" spans="1:51" ht="12.75">
      <c r="A221">
        <v>701</v>
      </c>
      <c r="B221">
        <v>83</v>
      </c>
      <c r="C221" t="s">
        <v>87</v>
      </c>
      <c r="D221">
        <v>12.3</v>
      </c>
      <c r="E221">
        <v>11.83</v>
      </c>
      <c r="F221">
        <v>13.52</v>
      </c>
      <c r="G221">
        <v>13.28</v>
      </c>
      <c r="H221">
        <v>12.58</v>
      </c>
      <c r="I221">
        <v>12.32</v>
      </c>
      <c r="J221">
        <v>12.36</v>
      </c>
      <c r="K221">
        <v>12.15</v>
      </c>
      <c r="L221">
        <v>13.3</v>
      </c>
      <c r="M221">
        <v>13.41</v>
      </c>
      <c r="N221">
        <v>12.84</v>
      </c>
      <c r="O221">
        <v>13.51</v>
      </c>
      <c r="P221">
        <v>13.51</v>
      </c>
      <c r="Q221">
        <v>13.36</v>
      </c>
      <c r="R221">
        <v>12.99</v>
      </c>
      <c r="S221">
        <v>12.36</v>
      </c>
      <c r="T221">
        <v>14.34</v>
      </c>
      <c r="U221">
        <v>13.71</v>
      </c>
      <c r="V221">
        <v>13.63</v>
      </c>
      <c r="W221">
        <v>13.58</v>
      </c>
      <c r="X221">
        <v>14.23</v>
      </c>
      <c r="Y221">
        <v>14.48</v>
      </c>
      <c r="Z221">
        <v>14.66</v>
      </c>
      <c r="AA221">
        <v>14.84</v>
      </c>
      <c r="AB221">
        <v>14.94</v>
      </c>
      <c r="AC221">
        <v>14.92</v>
      </c>
      <c r="AD221">
        <v>14.85</v>
      </c>
      <c r="AE221">
        <v>14.99</v>
      </c>
      <c r="AF221">
        <v>14.78</v>
      </c>
      <c r="AG221">
        <v>14.95</v>
      </c>
      <c r="AH221">
        <v>14.92</v>
      </c>
      <c r="AI221">
        <v>15.01</v>
      </c>
      <c r="AJ221">
        <v>15.52</v>
      </c>
      <c r="AK221">
        <v>15.75</v>
      </c>
      <c r="AL221">
        <v>15.46</v>
      </c>
      <c r="AM221">
        <v>15.5</v>
      </c>
      <c r="AN221">
        <v>15.52</v>
      </c>
      <c r="AO221">
        <v>15.81</v>
      </c>
      <c r="AP221">
        <v>16.13</v>
      </c>
      <c r="AQ221">
        <v>15.97</v>
      </c>
      <c r="AR221">
        <v>16.11</v>
      </c>
      <c r="AS221">
        <v>16.42</v>
      </c>
      <c r="AT221">
        <v>16.48</v>
      </c>
      <c r="AU221">
        <v>16.83</v>
      </c>
      <c r="AV221">
        <v>17.31</v>
      </c>
      <c r="AW221">
        <v>17.9</v>
      </c>
      <c r="AX221">
        <v>17.48</v>
      </c>
      <c r="AY221">
        <v>17.77</v>
      </c>
    </row>
    <row r="222" spans="1:51" ht="12.75">
      <c r="A222">
        <v>701</v>
      </c>
      <c r="B222">
        <v>84</v>
      </c>
      <c r="C222" t="s">
        <v>88</v>
      </c>
      <c r="D222">
        <v>12.4</v>
      </c>
      <c r="E222">
        <v>11.93</v>
      </c>
      <c r="F222">
        <v>13.65</v>
      </c>
      <c r="G222">
        <v>13.41</v>
      </c>
      <c r="H222">
        <v>12.71</v>
      </c>
      <c r="I222">
        <v>12.42</v>
      </c>
      <c r="J222">
        <v>12.43</v>
      </c>
      <c r="K222">
        <v>12.19</v>
      </c>
      <c r="L222">
        <v>13.37</v>
      </c>
      <c r="M222">
        <v>13.46</v>
      </c>
      <c r="N222">
        <v>12.89</v>
      </c>
      <c r="O222">
        <v>13.55</v>
      </c>
      <c r="P222">
        <v>13.5</v>
      </c>
      <c r="Q222">
        <v>13.36</v>
      </c>
      <c r="R222">
        <v>13</v>
      </c>
      <c r="S222">
        <v>12.38</v>
      </c>
      <c r="T222">
        <v>14.4</v>
      </c>
      <c r="U222">
        <v>13.77</v>
      </c>
      <c r="V222">
        <v>13.68</v>
      </c>
      <c r="W222">
        <v>13.66</v>
      </c>
      <c r="X222">
        <v>14.3</v>
      </c>
      <c r="Y222">
        <v>14.53</v>
      </c>
      <c r="Z222">
        <v>14.72</v>
      </c>
      <c r="AA222">
        <v>14.9</v>
      </c>
      <c r="AB222">
        <v>15</v>
      </c>
      <c r="AC222">
        <v>14.98</v>
      </c>
      <c r="AD222">
        <v>14.9</v>
      </c>
      <c r="AE222">
        <v>15.05</v>
      </c>
      <c r="AF222">
        <v>14.84</v>
      </c>
      <c r="AG222">
        <v>15.02</v>
      </c>
      <c r="AH222">
        <v>14.99</v>
      </c>
      <c r="AI222">
        <v>15.07</v>
      </c>
      <c r="AJ222">
        <v>15.57</v>
      </c>
      <c r="AK222">
        <v>15.82</v>
      </c>
      <c r="AL222">
        <v>15.54</v>
      </c>
      <c r="AM222">
        <v>15.55</v>
      </c>
      <c r="AN222">
        <v>15.59</v>
      </c>
      <c r="AO222">
        <v>15.88</v>
      </c>
      <c r="AP222">
        <v>16.21</v>
      </c>
      <c r="AQ222">
        <v>16.04</v>
      </c>
      <c r="AR222">
        <v>16.18</v>
      </c>
      <c r="AS222">
        <v>16.49</v>
      </c>
      <c r="AT222">
        <v>16.56</v>
      </c>
      <c r="AU222">
        <v>16.89</v>
      </c>
      <c r="AV222">
        <v>17.38</v>
      </c>
      <c r="AW222">
        <v>17.95</v>
      </c>
      <c r="AX222">
        <v>17.52</v>
      </c>
      <c r="AY222">
        <v>17.82</v>
      </c>
    </row>
    <row r="223" spans="1:3" ht="12.75">
      <c r="A223">
        <v>701</v>
      </c>
      <c r="B223" t="s">
        <v>7</v>
      </c>
      <c r="C223" t="s">
        <v>121</v>
      </c>
    </row>
    <row r="224" spans="1:51" ht="12.75">
      <c r="A224">
        <v>701</v>
      </c>
      <c r="B224">
        <v>85</v>
      </c>
      <c r="C224" t="s">
        <v>95</v>
      </c>
      <c r="D224">
        <v>1.47</v>
      </c>
      <c r="E224">
        <v>1.51</v>
      </c>
      <c r="F224">
        <v>1.58</v>
      </c>
      <c r="G224">
        <v>1.66</v>
      </c>
      <c r="H224">
        <v>1.72</v>
      </c>
      <c r="I224">
        <v>1.8</v>
      </c>
      <c r="J224">
        <v>1.9</v>
      </c>
      <c r="K224">
        <v>1.98</v>
      </c>
      <c r="L224">
        <v>2.04</v>
      </c>
      <c r="M224">
        <v>2.12</v>
      </c>
      <c r="N224">
        <v>2.21</v>
      </c>
      <c r="O224">
        <v>2.24</v>
      </c>
      <c r="P224">
        <v>2.27</v>
      </c>
      <c r="Q224">
        <v>2.31</v>
      </c>
      <c r="R224">
        <v>2.38</v>
      </c>
      <c r="S224">
        <v>2.45</v>
      </c>
      <c r="T224">
        <v>2.51</v>
      </c>
      <c r="U224">
        <v>2.6</v>
      </c>
      <c r="V224">
        <v>2.66</v>
      </c>
      <c r="W224">
        <v>2.69</v>
      </c>
      <c r="X224">
        <v>2.7</v>
      </c>
      <c r="Y224">
        <v>2.79</v>
      </c>
      <c r="Z224">
        <v>2.77</v>
      </c>
      <c r="AA224">
        <v>2.83</v>
      </c>
      <c r="AB224">
        <v>2.92</v>
      </c>
      <c r="AC224">
        <v>2.91</v>
      </c>
      <c r="AD224">
        <v>2.99</v>
      </c>
      <c r="AE224">
        <v>3.05</v>
      </c>
      <c r="AF224">
        <v>3.15</v>
      </c>
      <c r="AG224">
        <v>3.24</v>
      </c>
      <c r="AH224">
        <v>3.35</v>
      </c>
      <c r="AI224">
        <v>3.38</v>
      </c>
      <c r="AJ224">
        <v>3.5</v>
      </c>
      <c r="AK224">
        <v>3.56</v>
      </c>
      <c r="AL224">
        <v>3.61</v>
      </c>
      <c r="AM224">
        <v>3.68</v>
      </c>
      <c r="AN224">
        <v>3.8</v>
      </c>
      <c r="AO224">
        <v>3.9</v>
      </c>
      <c r="AP224">
        <v>3.99</v>
      </c>
      <c r="AQ224">
        <v>4.07</v>
      </c>
      <c r="AR224">
        <v>4.21</v>
      </c>
      <c r="AS224">
        <v>4.31</v>
      </c>
      <c r="AT224">
        <v>4.39</v>
      </c>
      <c r="AU224">
        <v>4.5</v>
      </c>
      <c r="AV224">
        <v>4.61</v>
      </c>
      <c r="AW224">
        <v>4.72</v>
      </c>
      <c r="AX224">
        <v>4.85</v>
      </c>
      <c r="AY224">
        <v>4.95</v>
      </c>
    </row>
    <row r="225" spans="1:51" ht="12.75">
      <c r="A225">
        <v>701</v>
      </c>
      <c r="B225">
        <v>86</v>
      </c>
      <c r="C225" t="s">
        <v>96</v>
      </c>
      <c r="D225">
        <v>15</v>
      </c>
      <c r="E225">
        <v>15.23</v>
      </c>
      <c r="F225">
        <v>15.59</v>
      </c>
      <c r="G225">
        <v>15.84</v>
      </c>
      <c r="H225">
        <v>15.8</v>
      </c>
      <c r="I225">
        <v>16.26</v>
      </c>
      <c r="J225">
        <v>16.53</v>
      </c>
      <c r="K225">
        <v>16.95</v>
      </c>
      <c r="L225">
        <v>17.64</v>
      </c>
      <c r="M225">
        <v>18.66</v>
      </c>
      <c r="N225">
        <v>19.43</v>
      </c>
      <c r="O225">
        <v>19.79</v>
      </c>
      <c r="P225">
        <v>20.3</v>
      </c>
      <c r="Q225">
        <v>20.47</v>
      </c>
      <c r="R225">
        <v>20.51</v>
      </c>
      <c r="S225">
        <v>20.52</v>
      </c>
      <c r="T225">
        <v>20.3</v>
      </c>
      <c r="U225">
        <v>20.65</v>
      </c>
      <c r="V225">
        <v>20.75</v>
      </c>
      <c r="W225">
        <v>20.72</v>
      </c>
      <c r="X225">
        <v>20.77</v>
      </c>
      <c r="Y225">
        <v>21.22</v>
      </c>
      <c r="Z225">
        <v>20.64</v>
      </c>
      <c r="AA225">
        <v>21.12</v>
      </c>
      <c r="AB225">
        <v>21.59</v>
      </c>
      <c r="AC225">
        <v>21.54</v>
      </c>
      <c r="AD225">
        <v>22.12</v>
      </c>
      <c r="AE225">
        <v>22.66</v>
      </c>
      <c r="AF225">
        <v>23.45</v>
      </c>
      <c r="AG225">
        <v>23.54</v>
      </c>
      <c r="AH225">
        <v>24.21</v>
      </c>
      <c r="AI225">
        <v>24.32</v>
      </c>
      <c r="AJ225">
        <v>25.36</v>
      </c>
      <c r="AK225">
        <v>25.7</v>
      </c>
      <c r="AL225">
        <v>25.66</v>
      </c>
      <c r="AM225">
        <v>25.8</v>
      </c>
      <c r="AN225">
        <v>26.06</v>
      </c>
      <c r="AO225">
        <v>26.37</v>
      </c>
      <c r="AP225">
        <v>26.5</v>
      </c>
      <c r="AQ225">
        <v>26.77</v>
      </c>
      <c r="AR225">
        <v>27.43</v>
      </c>
      <c r="AS225">
        <v>27.67</v>
      </c>
      <c r="AT225">
        <v>28.06</v>
      </c>
      <c r="AU225">
        <v>28.75</v>
      </c>
      <c r="AV225">
        <v>29.56</v>
      </c>
      <c r="AW225">
        <v>29.98</v>
      </c>
      <c r="AX225">
        <v>30.63</v>
      </c>
      <c r="AY225">
        <v>31.2</v>
      </c>
    </row>
    <row r="226" spans="1:51" ht="12.75">
      <c r="A226">
        <v>701</v>
      </c>
      <c r="B226">
        <v>87</v>
      </c>
      <c r="C226" t="s">
        <v>97</v>
      </c>
      <c r="D226">
        <v>9.8</v>
      </c>
      <c r="E226">
        <v>9.95</v>
      </c>
      <c r="F226">
        <v>10.16</v>
      </c>
      <c r="G226">
        <v>10.49</v>
      </c>
      <c r="H226">
        <v>10.88</v>
      </c>
      <c r="I226">
        <v>11.11</v>
      </c>
      <c r="J226">
        <v>11.52</v>
      </c>
      <c r="K226">
        <v>11.69</v>
      </c>
      <c r="L226">
        <v>11.57</v>
      </c>
      <c r="M226">
        <v>11.37</v>
      </c>
      <c r="N226">
        <v>11.35</v>
      </c>
      <c r="O226">
        <v>11.29</v>
      </c>
      <c r="P226">
        <v>11.18</v>
      </c>
      <c r="Q226">
        <v>11.26</v>
      </c>
      <c r="R226">
        <v>11.59</v>
      </c>
      <c r="S226">
        <v>11.93</v>
      </c>
      <c r="T226">
        <v>12.36</v>
      </c>
      <c r="U226">
        <v>12.57</v>
      </c>
      <c r="V226">
        <v>12.8</v>
      </c>
      <c r="W226">
        <v>12.97</v>
      </c>
      <c r="X226">
        <v>12.99</v>
      </c>
      <c r="Y226">
        <v>13.15</v>
      </c>
      <c r="Z226">
        <v>13.42</v>
      </c>
      <c r="AA226">
        <v>13.4</v>
      </c>
      <c r="AB226">
        <v>13.54</v>
      </c>
      <c r="AC226">
        <v>13.51</v>
      </c>
      <c r="AD226">
        <v>13.5</v>
      </c>
      <c r="AE226">
        <v>13.48</v>
      </c>
      <c r="AF226">
        <v>13.45</v>
      </c>
      <c r="AG226">
        <v>13.76</v>
      </c>
      <c r="AH226">
        <v>13.83</v>
      </c>
      <c r="AI226">
        <v>13.91</v>
      </c>
      <c r="AJ226">
        <v>13.79</v>
      </c>
      <c r="AK226">
        <v>13.85</v>
      </c>
      <c r="AL226">
        <v>14.08</v>
      </c>
      <c r="AM226">
        <v>14.26</v>
      </c>
      <c r="AN226">
        <v>14.59</v>
      </c>
      <c r="AO226">
        <v>14.8</v>
      </c>
      <c r="AP226">
        <v>15.05</v>
      </c>
      <c r="AQ226">
        <v>15.21</v>
      </c>
      <c r="AR226">
        <v>15.36</v>
      </c>
      <c r="AS226">
        <v>15.58</v>
      </c>
      <c r="AT226">
        <v>15.66</v>
      </c>
      <c r="AU226">
        <v>15.64</v>
      </c>
      <c r="AV226">
        <v>15.6</v>
      </c>
      <c r="AW226">
        <v>15.73</v>
      </c>
      <c r="AX226">
        <v>15.82</v>
      </c>
      <c r="AY226">
        <v>15.88</v>
      </c>
    </row>
    <row r="227" spans="1:51" ht="12.75">
      <c r="A227">
        <v>701</v>
      </c>
      <c r="B227">
        <v>88</v>
      </c>
      <c r="C227" t="s">
        <v>98</v>
      </c>
      <c r="D227">
        <v>9.79</v>
      </c>
      <c r="E227">
        <v>9.94</v>
      </c>
      <c r="F227">
        <v>10.16</v>
      </c>
      <c r="G227">
        <v>10.49</v>
      </c>
      <c r="H227">
        <v>10.87</v>
      </c>
      <c r="I227">
        <v>11.1</v>
      </c>
      <c r="J227">
        <v>11.51</v>
      </c>
      <c r="K227">
        <v>11.68</v>
      </c>
      <c r="L227">
        <v>11.57</v>
      </c>
      <c r="M227">
        <v>11.38</v>
      </c>
      <c r="N227">
        <v>11.36</v>
      </c>
      <c r="O227">
        <v>11.29</v>
      </c>
      <c r="P227">
        <v>11.18</v>
      </c>
      <c r="Q227">
        <v>11.26</v>
      </c>
      <c r="R227">
        <v>11.59</v>
      </c>
      <c r="S227">
        <v>11.93</v>
      </c>
      <c r="T227">
        <v>12.36</v>
      </c>
      <c r="U227">
        <v>12.57</v>
      </c>
      <c r="V227">
        <v>12.8</v>
      </c>
      <c r="W227">
        <v>12.97</v>
      </c>
      <c r="X227">
        <v>12.99</v>
      </c>
      <c r="Y227">
        <v>13.14</v>
      </c>
      <c r="Z227">
        <v>13.42</v>
      </c>
      <c r="AA227">
        <v>13.4</v>
      </c>
      <c r="AB227">
        <v>13.54</v>
      </c>
      <c r="AC227">
        <v>13.51</v>
      </c>
      <c r="AD227">
        <v>13.5</v>
      </c>
      <c r="AE227">
        <v>13.48</v>
      </c>
      <c r="AF227">
        <v>13.45</v>
      </c>
      <c r="AG227">
        <v>13.76</v>
      </c>
      <c r="AH227">
        <v>13.82</v>
      </c>
      <c r="AI227">
        <v>13.91</v>
      </c>
      <c r="AJ227">
        <v>13.79</v>
      </c>
      <c r="AK227">
        <v>13.84</v>
      </c>
      <c r="AL227">
        <v>14.08</v>
      </c>
      <c r="AM227">
        <v>14.26</v>
      </c>
      <c r="AN227">
        <v>14.59</v>
      </c>
      <c r="AO227">
        <v>14.79</v>
      </c>
      <c r="AP227">
        <v>15.05</v>
      </c>
      <c r="AQ227">
        <v>15.2</v>
      </c>
      <c r="AR227">
        <v>15.36</v>
      </c>
      <c r="AS227">
        <v>15.58</v>
      </c>
      <c r="AT227">
        <v>15.65</v>
      </c>
      <c r="AU227">
        <v>15.64</v>
      </c>
      <c r="AV227">
        <v>15.6</v>
      </c>
      <c r="AW227">
        <v>15.73</v>
      </c>
      <c r="AX227">
        <v>15.82</v>
      </c>
      <c r="AY227">
        <v>15.88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49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2" width="3.00390625" style="0" bestFit="1" customWidth="1"/>
    <col min="3" max="3" width="49.57421875" style="0" bestFit="1" customWidth="1"/>
    <col min="4" max="6" width="7.57421875" style="0" bestFit="1" customWidth="1"/>
    <col min="7" max="7" width="7.8515625" style="0" bestFit="1" customWidth="1"/>
    <col min="8" max="10" width="7.57421875" style="0" bestFit="1" customWidth="1"/>
    <col min="11" max="11" width="7.8515625" style="0" bestFit="1" customWidth="1"/>
    <col min="12" max="14" width="7.57421875" style="0" bestFit="1" customWidth="1"/>
    <col min="15" max="15" width="7.8515625" style="0" bestFit="1" customWidth="1"/>
    <col min="16" max="18" width="7.57421875" style="0" bestFit="1" customWidth="1"/>
    <col min="19" max="19" width="7.8515625" style="0" bestFit="1" customWidth="1"/>
    <col min="20" max="22" width="7.57421875" style="0" bestFit="1" customWidth="1"/>
    <col min="23" max="23" width="7.8515625" style="0" bestFit="1" customWidth="1"/>
    <col min="24" max="26" width="7.57421875" style="0" bestFit="1" customWidth="1"/>
    <col min="27" max="27" width="7.8515625" style="0" bestFit="1" customWidth="1"/>
    <col min="28" max="30" width="7.57421875" style="0" bestFit="1" customWidth="1"/>
    <col min="31" max="31" width="7.8515625" style="0" bestFit="1" customWidth="1"/>
    <col min="32" max="34" width="7.57421875" style="0" bestFit="1" customWidth="1"/>
    <col min="35" max="35" width="7.8515625" style="0" bestFit="1" customWidth="1"/>
    <col min="36" max="38" width="7.57421875" style="0" bestFit="1" customWidth="1"/>
    <col min="39" max="39" width="7.8515625" style="0" bestFit="1" customWidth="1"/>
    <col min="40" max="42" width="7.57421875" style="0" bestFit="1" customWidth="1"/>
    <col min="43" max="43" width="7.8515625" style="0" bestFit="1" customWidth="1"/>
    <col min="44" max="46" width="7.57421875" style="0" bestFit="1" customWidth="1"/>
    <col min="47" max="47" width="7.8515625" style="0" bestFit="1" customWidth="1"/>
    <col min="48" max="50" width="7.57421875" style="0" bestFit="1" customWidth="1"/>
    <col min="51" max="51" width="7.8515625" style="0" bestFit="1" customWidth="1"/>
    <col min="52" max="54" width="7.57421875" style="0" bestFit="1" customWidth="1"/>
    <col min="55" max="55" width="7.8515625" style="0" bestFit="1" customWidth="1"/>
  </cols>
  <sheetData>
    <row r="1" spans="1:16" ht="12.75">
      <c r="A1" t="s">
        <v>4</v>
      </c>
      <c r="B1" t="s">
        <v>5</v>
      </c>
      <c r="C1" t="s">
        <v>6</v>
      </c>
      <c r="D1">
        <v>1946</v>
      </c>
      <c r="E1">
        <v>1947</v>
      </c>
      <c r="F1">
        <v>1948</v>
      </c>
      <c r="G1">
        <v>1949</v>
      </c>
      <c r="H1">
        <v>1950</v>
      </c>
      <c r="I1">
        <v>1951</v>
      </c>
      <c r="J1">
        <v>1952</v>
      </c>
      <c r="K1">
        <v>1953</v>
      </c>
      <c r="L1">
        <v>1954</v>
      </c>
      <c r="M1">
        <v>1955</v>
      </c>
      <c r="N1">
        <v>1956</v>
      </c>
      <c r="O1">
        <v>1957</v>
      </c>
      <c r="P1">
        <v>1958</v>
      </c>
    </row>
    <row r="2" spans="1:3" ht="12.75">
      <c r="A2" t="s">
        <v>7</v>
      </c>
      <c r="B2" t="s">
        <v>8</v>
      </c>
      <c r="C2" t="s">
        <v>9</v>
      </c>
    </row>
    <row r="3" spans="1:3" ht="12.75">
      <c r="A3" t="s">
        <v>7</v>
      </c>
      <c r="B3" t="s">
        <v>8</v>
      </c>
      <c r="C3" t="s">
        <v>10</v>
      </c>
    </row>
    <row r="4" spans="1:16" ht="12.75">
      <c r="A4">
        <v>504</v>
      </c>
      <c r="B4">
        <v>1</v>
      </c>
      <c r="C4" t="s">
        <v>11</v>
      </c>
      <c r="D4">
        <v>25.1</v>
      </c>
      <c r="E4">
        <v>35.5</v>
      </c>
      <c r="F4">
        <v>42.4</v>
      </c>
      <c r="G4">
        <v>39.6</v>
      </c>
      <c r="H4">
        <v>48.3</v>
      </c>
      <c r="I4">
        <v>50.3</v>
      </c>
      <c r="J4">
        <v>50.5</v>
      </c>
      <c r="K4">
        <v>54.5</v>
      </c>
      <c r="L4">
        <v>55.8</v>
      </c>
      <c r="M4">
        <v>64</v>
      </c>
      <c r="N4">
        <v>68.1</v>
      </c>
      <c r="O4">
        <v>69.7</v>
      </c>
      <c r="P4">
        <v>64.9</v>
      </c>
    </row>
    <row r="5" spans="1:16" ht="12.75">
      <c r="A5">
        <v>504</v>
      </c>
      <c r="B5">
        <v>2</v>
      </c>
      <c r="C5" t="s">
        <v>12</v>
      </c>
      <c r="D5">
        <v>17.3</v>
      </c>
      <c r="E5">
        <v>23.5</v>
      </c>
      <c r="F5">
        <v>26.8</v>
      </c>
      <c r="G5">
        <v>24.9</v>
      </c>
      <c r="H5">
        <v>27.8</v>
      </c>
      <c r="I5">
        <v>31.8</v>
      </c>
      <c r="J5">
        <v>31.9</v>
      </c>
      <c r="K5">
        <v>35.1</v>
      </c>
      <c r="L5">
        <v>34.7</v>
      </c>
      <c r="M5">
        <v>39</v>
      </c>
      <c r="N5">
        <v>44.5</v>
      </c>
      <c r="O5">
        <v>47.5</v>
      </c>
      <c r="P5">
        <v>42.5</v>
      </c>
    </row>
    <row r="6" spans="1:16" ht="12.75">
      <c r="A6">
        <v>504</v>
      </c>
      <c r="B6">
        <v>3</v>
      </c>
      <c r="C6" t="s">
        <v>13</v>
      </c>
      <c r="D6">
        <v>7.4</v>
      </c>
      <c r="E6">
        <v>8.1</v>
      </c>
      <c r="F6">
        <v>9.5</v>
      </c>
      <c r="G6">
        <v>9.2</v>
      </c>
      <c r="H6">
        <v>10</v>
      </c>
      <c r="I6">
        <v>12</v>
      </c>
      <c r="J6">
        <v>12.2</v>
      </c>
      <c r="K6">
        <v>13.6</v>
      </c>
      <c r="L6">
        <v>13.9</v>
      </c>
      <c r="M6">
        <v>15.2</v>
      </c>
      <c r="N6">
        <v>18.2</v>
      </c>
      <c r="O6">
        <v>19</v>
      </c>
      <c r="P6">
        <v>17.6</v>
      </c>
    </row>
    <row r="7" spans="1:16" ht="12.75">
      <c r="A7">
        <v>504</v>
      </c>
      <c r="B7">
        <v>4</v>
      </c>
      <c r="C7" t="s">
        <v>14</v>
      </c>
      <c r="D7">
        <v>4.1</v>
      </c>
      <c r="E7">
        <v>4.1</v>
      </c>
      <c r="F7">
        <v>4.7</v>
      </c>
      <c r="G7">
        <v>4.3</v>
      </c>
      <c r="H7">
        <v>4.8</v>
      </c>
      <c r="I7">
        <v>6.2</v>
      </c>
      <c r="J7">
        <v>6</v>
      </c>
      <c r="K7">
        <v>6.7</v>
      </c>
      <c r="L7">
        <v>7.2</v>
      </c>
      <c r="M7">
        <v>8.2</v>
      </c>
      <c r="N7">
        <v>10.4</v>
      </c>
      <c r="O7">
        <v>10.7</v>
      </c>
      <c r="P7">
        <v>10</v>
      </c>
    </row>
    <row r="8" spans="1:16" ht="12.75">
      <c r="A8">
        <v>504</v>
      </c>
      <c r="B8">
        <v>5</v>
      </c>
      <c r="C8" t="s">
        <v>15</v>
      </c>
      <c r="D8">
        <v>1.7</v>
      </c>
      <c r="E8">
        <v>2.6</v>
      </c>
      <c r="F8">
        <v>3.3</v>
      </c>
      <c r="G8">
        <v>3.5</v>
      </c>
      <c r="H8">
        <v>3.5</v>
      </c>
      <c r="I8">
        <v>3.9</v>
      </c>
      <c r="J8">
        <v>4.1</v>
      </c>
      <c r="K8">
        <v>4.6</v>
      </c>
      <c r="L8">
        <v>4.2</v>
      </c>
      <c r="M8">
        <v>4.1</v>
      </c>
      <c r="N8">
        <v>5.1</v>
      </c>
      <c r="O8">
        <v>5.4</v>
      </c>
      <c r="P8">
        <v>5.1</v>
      </c>
    </row>
    <row r="9" spans="1:16" ht="12.75">
      <c r="A9">
        <v>504</v>
      </c>
      <c r="B9">
        <v>6</v>
      </c>
      <c r="C9" t="s">
        <v>16</v>
      </c>
      <c r="D9">
        <v>0.8</v>
      </c>
      <c r="E9">
        <v>0.9</v>
      </c>
      <c r="F9">
        <v>1.2</v>
      </c>
      <c r="G9">
        <v>1.2</v>
      </c>
      <c r="H9">
        <v>1.4</v>
      </c>
      <c r="I9">
        <v>1.7</v>
      </c>
      <c r="J9">
        <v>2</v>
      </c>
      <c r="K9">
        <v>2.1</v>
      </c>
      <c r="L9">
        <v>2.3</v>
      </c>
      <c r="M9">
        <v>2.5</v>
      </c>
      <c r="N9">
        <v>2.7</v>
      </c>
      <c r="O9">
        <v>2.6</v>
      </c>
      <c r="P9">
        <v>2.4</v>
      </c>
    </row>
    <row r="10" spans="1:16" ht="12.75">
      <c r="A10">
        <v>504</v>
      </c>
      <c r="B10">
        <v>7</v>
      </c>
      <c r="C10" t="s">
        <v>17</v>
      </c>
      <c r="D10">
        <v>0.8</v>
      </c>
      <c r="E10">
        <v>0.5</v>
      </c>
      <c r="F10">
        <v>0.3</v>
      </c>
      <c r="G10">
        <v>0.2</v>
      </c>
      <c r="H10">
        <v>0.2</v>
      </c>
      <c r="I10">
        <v>0.1</v>
      </c>
      <c r="J10">
        <v>0.1</v>
      </c>
      <c r="K10">
        <v>0.2</v>
      </c>
      <c r="L10">
        <v>0.2</v>
      </c>
      <c r="M10">
        <v>0.4</v>
      </c>
      <c r="N10">
        <v>0.1</v>
      </c>
      <c r="O10">
        <v>0.2</v>
      </c>
      <c r="P10">
        <v>0.2</v>
      </c>
    </row>
    <row r="11" spans="1:16" ht="12.75">
      <c r="A11">
        <v>504</v>
      </c>
      <c r="B11">
        <v>8</v>
      </c>
      <c r="C11" t="s">
        <v>18</v>
      </c>
      <c r="D11">
        <v>9.9</v>
      </c>
      <c r="E11">
        <v>15.3</v>
      </c>
      <c r="F11">
        <v>17.3</v>
      </c>
      <c r="G11">
        <v>15.7</v>
      </c>
      <c r="H11">
        <v>17.8</v>
      </c>
      <c r="I11">
        <v>19.9</v>
      </c>
      <c r="J11">
        <v>19.7</v>
      </c>
      <c r="K11">
        <v>21.5</v>
      </c>
      <c r="L11">
        <v>20.8</v>
      </c>
      <c r="M11">
        <v>23.9</v>
      </c>
      <c r="N11">
        <v>26.3</v>
      </c>
      <c r="O11">
        <v>28.6</v>
      </c>
      <c r="P11">
        <v>24.9</v>
      </c>
    </row>
    <row r="12" spans="1:16" ht="12.75">
      <c r="A12">
        <v>504</v>
      </c>
      <c r="B12">
        <v>9</v>
      </c>
      <c r="C12" t="s">
        <v>19</v>
      </c>
      <c r="D12">
        <v>1.2</v>
      </c>
      <c r="E12">
        <v>1.7</v>
      </c>
      <c r="F12">
        <v>1.8</v>
      </c>
      <c r="G12">
        <v>1.6</v>
      </c>
      <c r="H12">
        <v>1.8</v>
      </c>
      <c r="I12">
        <v>2.1</v>
      </c>
      <c r="J12">
        <v>2.4</v>
      </c>
      <c r="K12">
        <v>2.7</v>
      </c>
      <c r="L12">
        <v>2.4</v>
      </c>
      <c r="M12">
        <v>2.8</v>
      </c>
      <c r="N12">
        <v>3.4</v>
      </c>
      <c r="O12">
        <v>4</v>
      </c>
      <c r="P12">
        <v>3.6</v>
      </c>
    </row>
    <row r="13" spans="1:16" ht="12.75">
      <c r="A13">
        <v>504</v>
      </c>
      <c r="B13">
        <v>10</v>
      </c>
      <c r="C13" t="s">
        <v>20</v>
      </c>
      <c r="D13">
        <v>-999999</v>
      </c>
      <c r="E13">
        <v>-999999</v>
      </c>
      <c r="F13">
        <v>-999999</v>
      </c>
      <c r="G13">
        <v>-999999</v>
      </c>
      <c r="H13">
        <v>-999999</v>
      </c>
      <c r="I13">
        <v>-999999</v>
      </c>
      <c r="J13">
        <v>-999999</v>
      </c>
      <c r="K13">
        <v>-999999</v>
      </c>
      <c r="L13">
        <v>-999999</v>
      </c>
      <c r="M13">
        <v>-999999</v>
      </c>
      <c r="N13">
        <v>-999999</v>
      </c>
      <c r="O13">
        <v>-999999</v>
      </c>
      <c r="P13">
        <v>-999999</v>
      </c>
    </row>
    <row r="14" spans="1:16" ht="12.75">
      <c r="A14">
        <v>504</v>
      </c>
      <c r="B14">
        <v>11</v>
      </c>
      <c r="C14" t="s">
        <v>21</v>
      </c>
      <c r="D14">
        <v>-999999</v>
      </c>
      <c r="E14">
        <v>-999999</v>
      </c>
      <c r="F14">
        <v>-999999</v>
      </c>
      <c r="G14">
        <v>-999999</v>
      </c>
      <c r="H14">
        <v>-999999</v>
      </c>
      <c r="I14">
        <v>-999999</v>
      </c>
      <c r="J14">
        <v>-999999</v>
      </c>
      <c r="K14">
        <v>-999999</v>
      </c>
      <c r="L14">
        <v>-999999</v>
      </c>
      <c r="M14">
        <v>-999999</v>
      </c>
      <c r="N14">
        <v>-999999</v>
      </c>
      <c r="O14">
        <v>-999999</v>
      </c>
      <c r="P14">
        <v>-999999</v>
      </c>
    </row>
    <row r="15" spans="1:16" ht="12.75">
      <c r="A15">
        <v>504</v>
      </c>
      <c r="B15">
        <v>12</v>
      </c>
      <c r="C15" t="s">
        <v>22</v>
      </c>
      <c r="D15">
        <v>1.2</v>
      </c>
      <c r="E15">
        <v>1.7</v>
      </c>
      <c r="F15">
        <v>1.8</v>
      </c>
      <c r="G15">
        <v>1.6</v>
      </c>
      <c r="H15">
        <v>1.8</v>
      </c>
      <c r="I15">
        <v>2.1</v>
      </c>
      <c r="J15">
        <v>2.4</v>
      </c>
      <c r="K15">
        <v>2.7</v>
      </c>
      <c r="L15">
        <v>2.4</v>
      </c>
      <c r="M15">
        <v>2.8</v>
      </c>
      <c r="N15">
        <v>3.4</v>
      </c>
      <c r="O15">
        <v>4</v>
      </c>
      <c r="P15">
        <v>3.6</v>
      </c>
    </row>
    <row r="16" spans="1:16" ht="12.75">
      <c r="A16">
        <v>504</v>
      </c>
      <c r="B16">
        <v>13</v>
      </c>
      <c r="C16" t="s">
        <v>23</v>
      </c>
      <c r="D16">
        <v>3.1</v>
      </c>
      <c r="E16">
        <v>4.6</v>
      </c>
      <c r="F16">
        <v>4.6</v>
      </c>
      <c r="G16">
        <v>3.7</v>
      </c>
      <c r="H16">
        <v>4.4</v>
      </c>
      <c r="I16">
        <v>5.6</v>
      </c>
      <c r="J16">
        <v>5.9</v>
      </c>
      <c r="K16">
        <v>6.7</v>
      </c>
      <c r="L16">
        <v>7</v>
      </c>
      <c r="M16">
        <v>7.2</v>
      </c>
      <c r="N16">
        <v>8.8</v>
      </c>
      <c r="O16">
        <v>9.6</v>
      </c>
      <c r="P16">
        <v>8.1</v>
      </c>
    </row>
    <row r="17" spans="1:16" ht="12.75">
      <c r="A17">
        <v>504</v>
      </c>
      <c r="B17">
        <v>14</v>
      </c>
      <c r="C17" t="s">
        <v>24</v>
      </c>
      <c r="D17">
        <v>3</v>
      </c>
      <c r="E17">
        <v>4.9</v>
      </c>
      <c r="F17">
        <v>5.5</v>
      </c>
      <c r="G17">
        <v>5.7</v>
      </c>
      <c r="H17">
        <v>6.4</v>
      </c>
      <c r="I17">
        <v>6.6</v>
      </c>
      <c r="J17">
        <v>5.7</v>
      </c>
      <c r="K17">
        <v>6.6</v>
      </c>
      <c r="L17">
        <v>6</v>
      </c>
      <c r="M17">
        <v>7.5</v>
      </c>
      <c r="N17">
        <v>7.4</v>
      </c>
      <c r="O17">
        <v>8.3</v>
      </c>
      <c r="P17">
        <v>6.1</v>
      </c>
    </row>
    <row r="18" spans="1:16" ht="12.75">
      <c r="A18">
        <v>504</v>
      </c>
      <c r="B18">
        <v>15</v>
      </c>
      <c r="C18" t="s">
        <v>25</v>
      </c>
      <c r="D18">
        <v>2.7</v>
      </c>
      <c r="E18">
        <v>4.1</v>
      </c>
      <c r="F18">
        <v>5.4</v>
      </c>
      <c r="G18">
        <v>4.7</v>
      </c>
      <c r="H18">
        <v>5.1</v>
      </c>
      <c r="I18">
        <v>5.5</v>
      </c>
      <c r="J18">
        <v>5.6</v>
      </c>
      <c r="K18">
        <v>5.6</v>
      </c>
      <c r="L18">
        <v>5.4</v>
      </c>
      <c r="M18">
        <v>6.4</v>
      </c>
      <c r="N18">
        <v>6.8</v>
      </c>
      <c r="O18">
        <v>6.7</v>
      </c>
      <c r="P18">
        <v>7</v>
      </c>
    </row>
    <row r="19" spans="1:16" ht="12.75">
      <c r="A19">
        <v>504</v>
      </c>
      <c r="B19">
        <v>16</v>
      </c>
      <c r="C19" t="s">
        <v>26</v>
      </c>
      <c r="D19">
        <v>7.8</v>
      </c>
      <c r="E19">
        <v>12.1</v>
      </c>
      <c r="F19">
        <v>15.6</v>
      </c>
      <c r="G19">
        <v>14.6</v>
      </c>
      <c r="H19">
        <v>20.5</v>
      </c>
      <c r="I19">
        <v>18.4</v>
      </c>
      <c r="J19">
        <v>18.6</v>
      </c>
      <c r="K19">
        <v>19.4</v>
      </c>
      <c r="L19">
        <v>21.1</v>
      </c>
      <c r="M19">
        <v>25</v>
      </c>
      <c r="N19">
        <v>23.6</v>
      </c>
      <c r="O19">
        <v>22.2</v>
      </c>
      <c r="P19">
        <v>22.3</v>
      </c>
    </row>
    <row r="20" spans="1:16" ht="12.75">
      <c r="A20">
        <v>504</v>
      </c>
      <c r="B20">
        <v>17</v>
      </c>
      <c r="C20" t="s">
        <v>13</v>
      </c>
      <c r="D20">
        <v>7.6</v>
      </c>
      <c r="E20">
        <v>11.8</v>
      </c>
      <c r="F20">
        <v>15.3</v>
      </c>
      <c r="G20">
        <v>14.3</v>
      </c>
      <c r="H20">
        <v>20.2</v>
      </c>
      <c r="I20">
        <v>18.1</v>
      </c>
      <c r="J20">
        <v>18.2</v>
      </c>
      <c r="K20">
        <v>19</v>
      </c>
      <c r="L20">
        <v>20.7</v>
      </c>
      <c r="M20">
        <v>24.6</v>
      </c>
      <c r="N20">
        <v>23.1</v>
      </c>
      <c r="O20">
        <v>21.7</v>
      </c>
      <c r="P20">
        <v>21.9</v>
      </c>
    </row>
    <row r="21" spans="1:16" ht="12.75">
      <c r="A21">
        <v>504</v>
      </c>
      <c r="B21">
        <v>18</v>
      </c>
      <c r="C21" t="s">
        <v>27</v>
      </c>
      <c r="D21">
        <v>-999999</v>
      </c>
      <c r="E21">
        <v>-999999</v>
      </c>
      <c r="F21">
        <v>-999999</v>
      </c>
      <c r="G21">
        <v>-999999</v>
      </c>
      <c r="H21">
        <v>-999999</v>
      </c>
      <c r="I21">
        <v>-999999</v>
      </c>
      <c r="J21">
        <v>-999999</v>
      </c>
      <c r="K21">
        <v>-999999</v>
      </c>
      <c r="L21">
        <v>-999999</v>
      </c>
      <c r="M21">
        <v>-999999</v>
      </c>
      <c r="N21">
        <v>-999999</v>
      </c>
      <c r="O21">
        <v>-999999</v>
      </c>
      <c r="P21">
        <v>13.1</v>
      </c>
    </row>
    <row r="22" spans="1:16" ht="12.75">
      <c r="A22">
        <v>504</v>
      </c>
      <c r="B22">
        <v>19</v>
      </c>
      <c r="C22" t="s">
        <v>28</v>
      </c>
      <c r="D22">
        <v>-999999</v>
      </c>
      <c r="E22">
        <v>-999999</v>
      </c>
      <c r="F22">
        <v>-999999</v>
      </c>
      <c r="G22">
        <v>-999999</v>
      </c>
      <c r="H22">
        <v>-999999</v>
      </c>
      <c r="I22">
        <v>-999999</v>
      </c>
      <c r="J22">
        <v>-999999</v>
      </c>
      <c r="K22">
        <v>-999999</v>
      </c>
      <c r="L22">
        <v>-999999</v>
      </c>
      <c r="M22">
        <v>-999999</v>
      </c>
      <c r="N22">
        <v>-999999</v>
      </c>
      <c r="O22">
        <v>-999999</v>
      </c>
      <c r="P22">
        <v>2.3</v>
      </c>
    </row>
    <row r="23" spans="1:16" ht="12.75">
      <c r="A23">
        <v>504</v>
      </c>
      <c r="B23">
        <v>20</v>
      </c>
      <c r="C23" t="s">
        <v>17</v>
      </c>
      <c r="D23">
        <v>2.4</v>
      </c>
      <c r="E23">
        <v>3.5</v>
      </c>
      <c r="F23">
        <v>4.2</v>
      </c>
      <c r="G23">
        <v>3.7</v>
      </c>
      <c r="H23">
        <v>4</v>
      </c>
      <c r="I23">
        <v>4.3</v>
      </c>
      <c r="J23">
        <v>4.9</v>
      </c>
      <c r="K23">
        <v>5.1</v>
      </c>
      <c r="L23">
        <v>5.3</v>
      </c>
      <c r="M23">
        <v>6</v>
      </c>
      <c r="N23">
        <v>6.6</v>
      </c>
      <c r="O23">
        <v>6.6</v>
      </c>
      <c r="P23">
        <v>6.4</v>
      </c>
    </row>
    <row r="24" spans="1:16" ht="12.75">
      <c r="A24">
        <v>504</v>
      </c>
      <c r="B24">
        <v>21</v>
      </c>
      <c r="C24" t="s">
        <v>29</v>
      </c>
      <c r="D24">
        <v>0.2</v>
      </c>
      <c r="E24">
        <v>0.3</v>
      </c>
      <c r="F24">
        <v>0.3</v>
      </c>
      <c r="G24">
        <v>0.3</v>
      </c>
      <c r="H24">
        <v>0.4</v>
      </c>
      <c r="I24">
        <v>0.4</v>
      </c>
      <c r="J24">
        <v>0.4</v>
      </c>
      <c r="K24">
        <v>0.4</v>
      </c>
      <c r="L24">
        <v>0.4</v>
      </c>
      <c r="M24">
        <v>0.4</v>
      </c>
      <c r="N24">
        <v>0.5</v>
      </c>
      <c r="O24">
        <v>0.5</v>
      </c>
      <c r="P24">
        <v>0.5</v>
      </c>
    </row>
    <row r="26" spans="1:55" ht="12.75">
      <c r="A26" t="s">
        <v>4</v>
      </c>
      <c r="B26" t="s">
        <v>5</v>
      </c>
      <c r="C26" t="s">
        <v>6</v>
      </c>
      <c r="D26" t="s">
        <v>30</v>
      </c>
      <c r="E26" t="s">
        <v>31</v>
      </c>
      <c r="F26" t="s">
        <v>32</v>
      </c>
      <c r="G26" t="s">
        <v>33</v>
      </c>
      <c r="H26" t="s">
        <v>34</v>
      </c>
      <c r="I26" t="s">
        <v>35</v>
      </c>
      <c r="J26" t="s">
        <v>36</v>
      </c>
      <c r="K26" t="s">
        <v>37</v>
      </c>
      <c r="L26" t="s">
        <v>38</v>
      </c>
      <c r="M26" t="s">
        <v>39</v>
      </c>
      <c r="N26" t="s">
        <v>40</v>
      </c>
      <c r="O26" t="s">
        <v>41</v>
      </c>
      <c r="P26" t="s">
        <v>42</v>
      </c>
      <c r="Q26" t="s">
        <v>43</v>
      </c>
      <c r="R26" t="s">
        <v>44</v>
      </c>
      <c r="S26" t="s">
        <v>45</v>
      </c>
      <c r="T26" t="s">
        <v>46</v>
      </c>
      <c r="U26" t="s">
        <v>47</v>
      </c>
      <c r="V26" t="s">
        <v>48</v>
      </c>
      <c r="W26" t="s">
        <v>49</v>
      </c>
      <c r="X26" t="s">
        <v>50</v>
      </c>
      <c r="Y26" t="s">
        <v>51</v>
      </c>
      <c r="Z26" t="s">
        <v>52</v>
      </c>
      <c r="AA26" t="s">
        <v>53</v>
      </c>
      <c r="AB26" t="s">
        <v>54</v>
      </c>
      <c r="AC26" t="s">
        <v>55</v>
      </c>
      <c r="AD26" t="s">
        <v>56</v>
      </c>
      <c r="AE26" t="s">
        <v>57</v>
      </c>
      <c r="AF26" t="s">
        <v>58</v>
      </c>
      <c r="AG26" t="s">
        <v>59</v>
      </c>
      <c r="AH26" t="s">
        <v>60</v>
      </c>
      <c r="AI26" t="s">
        <v>61</v>
      </c>
      <c r="AJ26" t="s">
        <v>62</v>
      </c>
      <c r="AK26" t="s">
        <v>63</v>
      </c>
      <c r="AL26" t="s">
        <v>64</v>
      </c>
      <c r="AM26" t="s">
        <v>65</v>
      </c>
      <c r="AN26" t="s">
        <v>66</v>
      </c>
      <c r="AO26" t="s">
        <v>67</v>
      </c>
      <c r="AP26" t="s">
        <v>68</v>
      </c>
      <c r="AQ26" t="s">
        <v>69</v>
      </c>
      <c r="AR26" t="s">
        <v>70</v>
      </c>
      <c r="AS26" t="s">
        <v>71</v>
      </c>
      <c r="AT26" t="s">
        <v>72</v>
      </c>
      <c r="AU26" t="s">
        <v>73</v>
      </c>
      <c r="AV26" t="s">
        <v>74</v>
      </c>
      <c r="AW26" t="s">
        <v>75</v>
      </c>
      <c r="AX26" t="s">
        <v>76</v>
      </c>
      <c r="AY26" t="s">
        <v>77</v>
      </c>
      <c r="AZ26" t="s">
        <v>78</v>
      </c>
      <c r="BA26" t="s">
        <v>79</v>
      </c>
      <c r="BB26" t="s">
        <v>80</v>
      </c>
      <c r="BC26" t="s">
        <v>81</v>
      </c>
    </row>
    <row r="27" spans="1:3" ht="12.75">
      <c r="A27" t="s">
        <v>7</v>
      </c>
      <c r="B27" t="s">
        <v>8</v>
      </c>
      <c r="C27" t="s">
        <v>9</v>
      </c>
    </row>
    <row r="28" spans="1:3" ht="12.75">
      <c r="A28" t="s">
        <v>7</v>
      </c>
      <c r="B28" t="s">
        <v>8</v>
      </c>
      <c r="C28" t="s">
        <v>10</v>
      </c>
    </row>
    <row r="29" spans="1:55" ht="12.75">
      <c r="A29">
        <v>504</v>
      </c>
      <c r="B29">
        <v>1</v>
      </c>
      <c r="C29" t="s">
        <v>11</v>
      </c>
      <c r="D29">
        <v>19.4</v>
      </c>
      <c r="E29">
        <v>23.5</v>
      </c>
      <c r="F29">
        <v>27.4</v>
      </c>
      <c r="G29">
        <v>30.2</v>
      </c>
      <c r="H29">
        <v>33.2</v>
      </c>
      <c r="I29">
        <v>33.6</v>
      </c>
      <c r="J29">
        <v>35.6</v>
      </c>
      <c r="K29">
        <v>39.6</v>
      </c>
      <c r="L29">
        <v>41.3</v>
      </c>
      <c r="M29">
        <v>42.2</v>
      </c>
      <c r="N29">
        <v>43.1</v>
      </c>
      <c r="O29">
        <v>43.1</v>
      </c>
      <c r="P29">
        <v>40.5</v>
      </c>
      <c r="Q29">
        <v>39.2</v>
      </c>
      <c r="R29">
        <v>38.6</v>
      </c>
      <c r="S29">
        <v>39.9</v>
      </c>
      <c r="T29">
        <v>42.3</v>
      </c>
      <c r="U29">
        <v>47</v>
      </c>
      <c r="V29">
        <v>52</v>
      </c>
      <c r="W29">
        <v>51.8</v>
      </c>
      <c r="X29">
        <v>51.7</v>
      </c>
      <c r="Y29">
        <v>50</v>
      </c>
      <c r="Z29">
        <v>49.6</v>
      </c>
      <c r="AA29">
        <v>49.6</v>
      </c>
      <c r="AB29">
        <v>50.5</v>
      </c>
      <c r="AC29">
        <v>51.4</v>
      </c>
      <c r="AD29">
        <v>48.3</v>
      </c>
      <c r="AE29">
        <v>51.9</v>
      </c>
      <c r="AF29">
        <v>54</v>
      </c>
      <c r="AG29">
        <v>54.6</v>
      </c>
      <c r="AH29">
        <v>55.1</v>
      </c>
      <c r="AI29">
        <v>54.3</v>
      </c>
      <c r="AJ29">
        <v>53.5</v>
      </c>
      <c r="AK29">
        <v>54.6</v>
      </c>
      <c r="AL29">
        <v>56.8</v>
      </c>
      <c r="AM29">
        <v>58.1</v>
      </c>
      <c r="AN29">
        <v>60.4</v>
      </c>
      <c r="AO29">
        <v>63.5</v>
      </c>
      <c r="AP29">
        <v>65.7</v>
      </c>
      <c r="AQ29">
        <v>66.6</v>
      </c>
      <c r="AR29">
        <v>66.6</v>
      </c>
      <c r="AS29">
        <v>67.8</v>
      </c>
      <c r="AT29">
        <v>68.9</v>
      </c>
      <c r="AU29">
        <v>69</v>
      </c>
      <c r="AV29">
        <v>69.6</v>
      </c>
      <c r="AW29">
        <v>69.3</v>
      </c>
      <c r="AX29">
        <v>70.4</v>
      </c>
      <c r="AY29">
        <v>69.4</v>
      </c>
      <c r="AZ29">
        <v>64.6</v>
      </c>
      <c r="BA29">
        <v>63</v>
      </c>
      <c r="BB29">
        <v>63.9</v>
      </c>
      <c r="BC29">
        <v>68</v>
      </c>
    </row>
    <row r="30" spans="1:55" ht="12.75">
      <c r="A30">
        <v>504</v>
      </c>
      <c r="B30">
        <v>2</v>
      </c>
      <c r="C30" t="s">
        <v>12</v>
      </c>
      <c r="D30">
        <v>13.6</v>
      </c>
      <c r="E30">
        <v>16.1</v>
      </c>
      <c r="F30">
        <v>18.7</v>
      </c>
      <c r="G30">
        <v>20.9</v>
      </c>
      <c r="H30">
        <v>22.8</v>
      </c>
      <c r="I30">
        <v>23.2</v>
      </c>
      <c r="J30">
        <v>23.3</v>
      </c>
      <c r="K30">
        <v>24.5</v>
      </c>
      <c r="L30">
        <v>26.2</v>
      </c>
      <c r="M30">
        <v>26</v>
      </c>
      <c r="N30">
        <v>27</v>
      </c>
      <c r="O30">
        <v>28.1</v>
      </c>
      <c r="P30">
        <v>26.6</v>
      </c>
      <c r="Q30">
        <v>25.5</v>
      </c>
      <c r="R30">
        <v>24.1</v>
      </c>
      <c r="S30">
        <v>23.5</v>
      </c>
      <c r="T30">
        <v>24.2</v>
      </c>
      <c r="U30">
        <v>26.6</v>
      </c>
      <c r="V30">
        <v>29.6</v>
      </c>
      <c r="W30">
        <v>30.6</v>
      </c>
      <c r="X30">
        <v>30.9</v>
      </c>
      <c r="Y30">
        <v>31.8</v>
      </c>
      <c r="Z30">
        <v>32.5</v>
      </c>
      <c r="AA30">
        <v>32.2</v>
      </c>
      <c r="AB30">
        <v>32.4</v>
      </c>
      <c r="AC30">
        <v>32.9</v>
      </c>
      <c r="AD30">
        <v>29.8</v>
      </c>
      <c r="AE30">
        <v>32.5</v>
      </c>
      <c r="AF30">
        <v>34.3</v>
      </c>
      <c r="AG30">
        <v>34.8</v>
      </c>
      <c r="AH30">
        <v>35.9</v>
      </c>
      <c r="AI30">
        <v>35.4</v>
      </c>
      <c r="AJ30">
        <v>34.5</v>
      </c>
      <c r="AK30">
        <v>34.3</v>
      </c>
      <c r="AL30">
        <v>35</v>
      </c>
      <c r="AM30">
        <v>34.9</v>
      </c>
      <c r="AN30">
        <v>35.4</v>
      </c>
      <c r="AO30">
        <v>37.9</v>
      </c>
      <c r="AP30">
        <v>40.4</v>
      </c>
      <c r="AQ30">
        <v>42.5</v>
      </c>
      <c r="AR30">
        <v>42.8</v>
      </c>
      <c r="AS30">
        <v>43.9</v>
      </c>
      <c r="AT30">
        <v>45.4</v>
      </c>
      <c r="AU30">
        <v>45.9</v>
      </c>
      <c r="AV30">
        <v>47</v>
      </c>
      <c r="AW30">
        <v>47.1</v>
      </c>
      <c r="AX30">
        <v>48.4</v>
      </c>
      <c r="AY30">
        <v>47.5</v>
      </c>
      <c r="AZ30">
        <v>43.6</v>
      </c>
      <c r="BA30">
        <v>42</v>
      </c>
      <c r="BB30">
        <v>41.4</v>
      </c>
      <c r="BC30">
        <v>43</v>
      </c>
    </row>
    <row r="31" spans="1:55" ht="12.75">
      <c r="A31">
        <v>504</v>
      </c>
      <c r="B31">
        <v>3</v>
      </c>
      <c r="C31" t="s">
        <v>13</v>
      </c>
      <c r="D31">
        <v>6.2</v>
      </c>
      <c r="E31">
        <v>7.4</v>
      </c>
      <c r="F31">
        <v>7.9</v>
      </c>
      <c r="G31">
        <v>7.9</v>
      </c>
      <c r="H31">
        <v>7.9</v>
      </c>
      <c r="I31">
        <v>7.9</v>
      </c>
      <c r="J31">
        <v>8.3</v>
      </c>
      <c r="K31">
        <v>8.4</v>
      </c>
      <c r="L31">
        <v>8.8</v>
      </c>
      <c r="M31">
        <v>9.3</v>
      </c>
      <c r="N31">
        <v>9.9</v>
      </c>
      <c r="O31">
        <v>10.1</v>
      </c>
      <c r="P31">
        <v>9.7</v>
      </c>
      <c r="Q31">
        <v>9.4</v>
      </c>
      <c r="R31">
        <v>8.9</v>
      </c>
      <c r="S31">
        <v>8.7</v>
      </c>
      <c r="T31">
        <v>9.1</v>
      </c>
      <c r="U31">
        <v>9.5</v>
      </c>
      <c r="V31">
        <v>10.3</v>
      </c>
      <c r="W31">
        <v>11</v>
      </c>
      <c r="X31">
        <v>11.5</v>
      </c>
      <c r="Y31">
        <v>12.2</v>
      </c>
      <c r="Z31">
        <v>12.3</v>
      </c>
      <c r="AA31">
        <v>11.9</v>
      </c>
      <c r="AB31">
        <v>12</v>
      </c>
      <c r="AC31">
        <v>12.1</v>
      </c>
      <c r="AD31">
        <v>12.2</v>
      </c>
      <c r="AE31">
        <v>12.6</v>
      </c>
      <c r="AF31">
        <v>13.1</v>
      </c>
      <c r="AG31">
        <v>13.5</v>
      </c>
      <c r="AH31">
        <v>13.7</v>
      </c>
      <c r="AI31">
        <v>14</v>
      </c>
      <c r="AJ31">
        <v>13.9</v>
      </c>
      <c r="AK31">
        <v>13.9</v>
      </c>
      <c r="AL31">
        <v>13.9</v>
      </c>
      <c r="AM31">
        <v>13.8</v>
      </c>
      <c r="AN31">
        <v>14.3</v>
      </c>
      <c r="AO31">
        <v>14.7</v>
      </c>
      <c r="AP31">
        <v>15.4</v>
      </c>
      <c r="AQ31">
        <v>16.2</v>
      </c>
      <c r="AR31">
        <v>17.4</v>
      </c>
      <c r="AS31">
        <v>18</v>
      </c>
      <c r="AT31">
        <v>18.6</v>
      </c>
      <c r="AU31">
        <v>18.7</v>
      </c>
      <c r="AV31">
        <v>18.8</v>
      </c>
      <c r="AW31">
        <v>19</v>
      </c>
      <c r="AX31">
        <v>19.1</v>
      </c>
      <c r="AY31">
        <v>18.9</v>
      </c>
      <c r="AZ31">
        <v>18.1</v>
      </c>
      <c r="BA31">
        <v>17.6</v>
      </c>
      <c r="BB31">
        <v>17.3</v>
      </c>
      <c r="BC31">
        <v>17.6</v>
      </c>
    </row>
    <row r="32" spans="1:55" ht="12.75">
      <c r="A32">
        <v>504</v>
      </c>
      <c r="B32">
        <v>4</v>
      </c>
      <c r="C32" t="s">
        <v>14</v>
      </c>
      <c r="D32">
        <v>-999999</v>
      </c>
      <c r="E32">
        <v>-999999</v>
      </c>
      <c r="F32">
        <v>-999999</v>
      </c>
      <c r="G32">
        <v>-999999</v>
      </c>
      <c r="H32">
        <v>-999999</v>
      </c>
      <c r="I32">
        <v>-999999</v>
      </c>
      <c r="J32">
        <v>-999999</v>
      </c>
      <c r="K32">
        <v>-999999</v>
      </c>
      <c r="L32">
        <v>-999999</v>
      </c>
      <c r="M32">
        <v>-999999</v>
      </c>
      <c r="N32">
        <v>-999999</v>
      </c>
      <c r="O32">
        <v>-999999</v>
      </c>
      <c r="P32">
        <v>-999999</v>
      </c>
      <c r="Q32">
        <v>-999999</v>
      </c>
      <c r="R32">
        <v>-999999</v>
      </c>
      <c r="S32">
        <v>-999999</v>
      </c>
      <c r="T32">
        <v>-999999</v>
      </c>
      <c r="U32">
        <v>-999999</v>
      </c>
      <c r="V32">
        <v>-999999</v>
      </c>
      <c r="W32">
        <v>-999999</v>
      </c>
      <c r="X32">
        <v>-999999</v>
      </c>
      <c r="Y32">
        <v>-999999</v>
      </c>
      <c r="Z32">
        <v>-999999</v>
      </c>
      <c r="AA32">
        <v>-999999</v>
      </c>
      <c r="AB32">
        <v>-999999</v>
      </c>
      <c r="AC32">
        <v>-999999</v>
      </c>
      <c r="AD32">
        <v>-999999</v>
      </c>
      <c r="AE32">
        <v>-999999</v>
      </c>
      <c r="AF32">
        <v>-999999</v>
      </c>
      <c r="AG32">
        <v>-999999</v>
      </c>
      <c r="AH32">
        <v>-999999</v>
      </c>
      <c r="AI32">
        <v>-999999</v>
      </c>
      <c r="AJ32">
        <v>-999999</v>
      </c>
      <c r="AK32">
        <v>-999999</v>
      </c>
      <c r="AL32">
        <v>-999999</v>
      </c>
      <c r="AM32">
        <v>-999999</v>
      </c>
      <c r="AN32">
        <v>-999999</v>
      </c>
      <c r="AO32">
        <v>-999999</v>
      </c>
      <c r="AP32">
        <v>-999999</v>
      </c>
      <c r="AQ32">
        <v>-999999</v>
      </c>
      <c r="AR32">
        <v>-999999</v>
      </c>
      <c r="AS32">
        <v>-999999</v>
      </c>
      <c r="AT32">
        <v>-999999</v>
      </c>
      <c r="AU32">
        <v>-999999</v>
      </c>
      <c r="AV32">
        <v>-999999</v>
      </c>
      <c r="AW32">
        <v>-999999</v>
      </c>
      <c r="AX32">
        <v>-999999</v>
      </c>
      <c r="AY32">
        <v>-999999</v>
      </c>
      <c r="AZ32">
        <v>10.2</v>
      </c>
      <c r="BA32">
        <v>9.9</v>
      </c>
      <c r="BB32">
        <v>9.8</v>
      </c>
      <c r="BC32">
        <v>9.9</v>
      </c>
    </row>
    <row r="33" spans="1:55" ht="12.75">
      <c r="A33">
        <v>504</v>
      </c>
      <c r="B33">
        <v>5</v>
      </c>
      <c r="C33" t="s">
        <v>15</v>
      </c>
      <c r="D33">
        <v>-999999</v>
      </c>
      <c r="E33">
        <v>-999999</v>
      </c>
      <c r="F33">
        <v>-999999</v>
      </c>
      <c r="G33">
        <v>-999999</v>
      </c>
      <c r="H33">
        <v>-999999</v>
      </c>
      <c r="I33">
        <v>-999999</v>
      </c>
      <c r="J33">
        <v>-999999</v>
      </c>
      <c r="K33">
        <v>-999999</v>
      </c>
      <c r="L33">
        <v>-999999</v>
      </c>
      <c r="M33">
        <v>-999999</v>
      </c>
      <c r="N33">
        <v>-999999</v>
      </c>
      <c r="O33">
        <v>-999999</v>
      </c>
      <c r="P33">
        <v>-999999</v>
      </c>
      <c r="Q33">
        <v>-999999</v>
      </c>
      <c r="R33">
        <v>-999999</v>
      </c>
      <c r="S33">
        <v>-999999</v>
      </c>
      <c r="T33">
        <v>-999999</v>
      </c>
      <c r="U33">
        <v>-999999</v>
      </c>
      <c r="V33">
        <v>-999999</v>
      </c>
      <c r="W33">
        <v>-999999</v>
      </c>
      <c r="X33">
        <v>-999999</v>
      </c>
      <c r="Y33">
        <v>-999999</v>
      </c>
      <c r="Z33">
        <v>-999999</v>
      </c>
      <c r="AA33">
        <v>-999999</v>
      </c>
      <c r="AB33">
        <v>-999999</v>
      </c>
      <c r="AC33">
        <v>-999999</v>
      </c>
      <c r="AD33">
        <v>-999999</v>
      </c>
      <c r="AE33">
        <v>-999999</v>
      </c>
      <c r="AF33">
        <v>-999999</v>
      </c>
      <c r="AG33">
        <v>-999999</v>
      </c>
      <c r="AH33">
        <v>-999999</v>
      </c>
      <c r="AI33">
        <v>-999999</v>
      </c>
      <c r="AJ33">
        <v>-999999</v>
      </c>
      <c r="AK33">
        <v>-999999</v>
      </c>
      <c r="AL33">
        <v>-999999</v>
      </c>
      <c r="AM33">
        <v>-999999</v>
      </c>
      <c r="AN33">
        <v>-999999</v>
      </c>
      <c r="AO33">
        <v>-999999</v>
      </c>
      <c r="AP33">
        <v>-999999</v>
      </c>
      <c r="AQ33">
        <v>-999999</v>
      </c>
      <c r="AR33">
        <v>-999999</v>
      </c>
      <c r="AS33">
        <v>-999999</v>
      </c>
      <c r="AT33">
        <v>-999999</v>
      </c>
      <c r="AU33">
        <v>-999999</v>
      </c>
      <c r="AV33">
        <v>-999999</v>
      </c>
      <c r="AW33">
        <v>-999999</v>
      </c>
      <c r="AX33">
        <v>-999999</v>
      </c>
      <c r="AY33">
        <v>-999999</v>
      </c>
      <c r="AZ33">
        <v>5.2</v>
      </c>
      <c r="BA33">
        <v>5</v>
      </c>
      <c r="BB33">
        <v>4.9</v>
      </c>
      <c r="BC33">
        <v>5.1</v>
      </c>
    </row>
    <row r="34" spans="1:55" ht="12.75">
      <c r="A34">
        <v>504</v>
      </c>
      <c r="B34">
        <v>6</v>
      </c>
      <c r="C34" t="s">
        <v>16</v>
      </c>
      <c r="D34">
        <v>-999999</v>
      </c>
      <c r="E34">
        <v>-999999</v>
      </c>
      <c r="F34">
        <v>-999999</v>
      </c>
      <c r="G34">
        <v>-999999</v>
      </c>
      <c r="H34">
        <v>-999999</v>
      </c>
      <c r="I34">
        <v>-999999</v>
      </c>
      <c r="J34">
        <v>-999999</v>
      </c>
      <c r="K34">
        <v>-999999</v>
      </c>
      <c r="L34">
        <v>-999999</v>
      </c>
      <c r="M34">
        <v>-999999</v>
      </c>
      <c r="N34">
        <v>-999999</v>
      </c>
      <c r="O34">
        <v>-999999</v>
      </c>
      <c r="P34">
        <v>-999999</v>
      </c>
      <c r="Q34">
        <v>-999999</v>
      </c>
      <c r="R34">
        <v>-999999</v>
      </c>
      <c r="S34">
        <v>-999999</v>
      </c>
      <c r="T34">
        <v>-999999</v>
      </c>
      <c r="U34">
        <v>-999999</v>
      </c>
      <c r="V34">
        <v>-999999</v>
      </c>
      <c r="W34">
        <v>-999999</v>
      </c>
      <c r="X34">
        <v>-999999</v>
      </c>
      <c r="Y34">
        <v>-999999</v>
      </c>
      <c r="Z34">
        <v>-999999</v>
      </c>
      <c r="AA34">
        <v>-999999</v>
      </c>
      <c r="AB34">
        <v>-999999</v>
      </c>
      <c r="AC34">
        <v>-999999</v>
      </c>
      <c r="AD34">
        <v>-999999</v>
      </c>
      <c r="AE34">
        <v>-999999</v>
      </c>
      <c r="AF34">
        <v>-999999</v>
      </c>
      <c r="AG34">
        <v>-999999</v>
      </c>
      <c r="AH34">
        <v>-999999</v>
      </c>
      <c r="AI34">
        <v>-999999</v>
      </c>
      <c r="AJ34">
        <v>-999999</v>
      </c>
      <c r="AK34">
        <v>-999999</v>
      </c>
      <c r="AL34">
        <v>-999999</v>
      </c>
      <c r="AM34">
        <v>-999999</v>
      </c>
      <c r="AN34">
        <v>-999999</v>
      </c>
      <c r="AO34">
        <v>-999999</v>
      </c>
      <c r="AP34">
        <v>-999999</v>
      </c>
      <c r="AQ34">
        <v>-999999</v>
      </c>
      <c r="AR34">
        <v>-999999</v>
      </c>
      <c r="AS34">
        <v>-999999</v>
      </c>
      <c r="AT34">
        <v>-999999</v>
      </c>
      <c r="AU34">
        <v>-999999</v>
      </c>
      <c r="AV34">
        <v>-999999</v>
      </c>
      <c r="AW34">
        <v>-999999</v>
      </c>
      <c r="AX34">
        <v>-999999</v>
      </c>
      <c r="AY34">
        <v>-999999</v>
      </c>
      <c r="AZ34">
        <v>2.5</v>
      </c>
      <c r="BA34">
        <v>2.4</v>
      </c>
      <c r="BB34">
        <v>2.3</v>
      </c>
      <c r="BC34">
        <v>2.3</v>
      </c>
    </row>
    <row r="35" spans="1:55" ht="12.75">
      <c r="A35">
        <v>504</v>
      </c>
      <c r="B35">
        <v>7</v>
      </c>
      <c r="C35" t="s">
        <v>17</v>
      </c>
      <c r="D35">
        <v>-999999</v>
      </c>
      <c r="E35">
        <v>-999999</v>
      </c>
      <c r="F35">
        <v>-999999</v>
      </c>
      <c r="G35">
        <v>-999999</v>
      </c>
      <c r="H35">
        <v>-999999</v>
      </c>
      <c r="I35">
        <v>-999999</v>
      </c>
      <c r="J35">
        <v>-999999</v>
      </c>
      <c r="K35">
        <v>-999999</v>
      </c>
      <c r="L35">
        <v>-999999</v>
      </c>
      <c r="M35">
        <v>-999999</v>
      </c>
      <c r="N35">
        <v>-999999</v>
      </c>
      <c r="O35">
        <v>-999999</v>
      </c>
      <c r="P35">
        <v>-999999</v>
      </c>
      <c r="Q35">
        <v>-999999</v>
      </c>
      <c r="R35">
        <v>-999999</v>
      </c>
      <c r="S35">
        <v>-999999</v>
      </c>
      <c r="T35">
        <v>-999999</v>
      </c>
      <c r="U35">
        <v>-999999</v>
      </c>
      <c r="V35">
        <v>-999999</v>
      </c>
      <c r="W35">
        <v>-999999</v>
      </c>
      <c r="X35">
        <v>-999999</v>
      </c>
      <c r="Y35">
        <v>-999999</v>
      </c>
      <c r="Z35">
        <v>-999999</v>
      </c>
      <c r="AA35">
        <v>-999999</v>
      </c>
      <c r="AB35">
        <v>-999999</v>
      </c>
      <c r="AC35">
        <v>-999999</v>
      </c>
      <c r="AD35">
        <v>-999999</v>
      </c>
      <c r="AE35">
        <v>-999999</v>
      </c>
      <c r="AF35">
        <v>-999999</v>
      </c>
      <c r="AG35">
        <v>-999999</v>
      </c>
      <c r="AH35">
        <v>-999999</v>
      </c>
      <c r="AI35">
        <v>-999999</v>
      </c>
      <c r="AJ35">
        <v>-999999</v>
      </c>
      <c r="AK35">
        <v>-999999</v>
      </c>
      <c r="AL35">
        <v>-999999</v>
      </c>
      <c r="AM35">
        <v>-999999</v>
      </c>
      <c r="AN35">
        <v>-999999</v>
      </c>
      <c r="AO35">
        <v>-999999</v>
      </c>
      <c r="AP35">
        <v>-999999</v>
      </c>
      <c r="AQ35">
        <v>-999999</v>
      </c>
      <c r="AR35">
        <v>-999999</v>
      </c>
      <c r="AS35">
        <v>-999999</v>
      </c>
      <c r="AT35">
        <v>-999999</v>
      </c>
      <c r="AU35">
        <v>-999999</v>
      </c>
      <c r="AV35">
        <v>-999999</v>
      </c>
      <c r="AW35">
        <v>-999999</v>
      </c>
      <c r="AX35">
        <v>-999999</v>
      </c>
      <c r="AY35">
        <v>-999999</v>
      </c>
      <c r="AZ35">
        <v>0.2</v>
      </c>
      <c r="BA35">
        <v>0.2</v>
      </c>
      <c r="BB35">
        <v>0.2</v>
      </c>
      <c r="BC35">
        <v>0.2</v>
      </c>
    </row>
    <row r="36" spans="1:55" ht="12.75">
      <c r="A36">
        <v>504</v>
      </c>
      <c r="B36">
        <v>8</v>
      </c>
      <c r="C36" t="s">
        <v>18</v>
      </c>
      <c r="D36">
        <v>7.3</v>
      </c>
      <c r="E36">
        <v>8.6</v>
      </c>
      <c r="F36">
        <v>10.8</v>
      </c>
      <c r="G36">
        <v>13</v>
      </c>
      <c r="H36">
        <v>14.9</v>
      </c>
      <c r="I36">
        <v>15.2</v>
      </c>
      <c r="J36">
        <v>15</v>
      </c>
      <c r="K36">
        <v>16.1</v>
      </c>
      <c r="L36">
        <v>17.3</v>
      </c>
      <c r="M36">
        <v>16.7</v>
      </c>
      <c r="N36">
        <v>17.1</v>
      </c>
      <c r="O36">
        <v>18</v>
      </c>
      <c r="P36">
        <v>16.8</v>
      </c>
      <c r="Q36">
        <v>16.1</v>
      </c>
      <c r="R36">
        <v>15.2</v>
      </c>
      <c r="S36">
        <v>14.9</v>
      </c>
      <c r="T36">
        <v>15.1</v>
      </c>
      <c r="U36">
        <v>17.1</v>
      </c>
      <c r="V36">
        <v>19.4</v>
      </c>
      <c r="W36">
        <v>19.6</v>
      </c>
      <c r="X36">
        <v>19.4</v>
      </c>
      <c r="Y36">
        <v>19.7</v>
      </c>
      <c r="Z36">
        <v>20.2</v>
      </c>
      <c r="AA36">
        <v>20.2</v>
      </c>
      <c r="AB36">
        <v>20.4</v>
      </c>
      <c r="AC36">
        <v>20.8</v>
      </c>
      <c r="AD36">
        <v>17.7</v>
      </c>
      <c r="AE36">
        <v>19.9</v>
      </c>
      <c r="AF36">
        <v>21.3</v>
      </c>
      <c r="AG36">
        <v>21.3</v>
      </c>
      <c r="AH36">
        <v>22.1</v>
      </c>
      <c r="AI36">
        <v>21.4</v>
      </c>
      <c r="AJ36">
        <v>20.6</v>
      </c>
      <c r="AK36">
        <v>20.4</v>
      </c>
      <c r="AL36">
        <v>21.1</v>
      </c>
      <c r="AM36">
        <v>21.1</v>
      </c>
      <c r="AN36">
        <v>21.1</v>
      </c>
      <c r="AO36">
        <v>23.1</v>
      </c>
      <c r="AP36">
        <v>25</v>
      </c>
      <c r="AQ36">
        <v>26.3</v>
      </c>
      <c r="AR36">
        <v>25.4</v>
      </c>
      <c r="AS36">
        <v>25.9</v>
      </c>
      <c r="AT36">
        <v>26.8</v>
      </c>
      <c r="AU36">
        <v>27.2</v>
      </c>
      <c r="AV36">
        <v>28.2</v>
      </c>
      <c r="AW36">
        <v>28.1</v>
      </c>
      <c r="AX36">
        <v>29.3</v>
      </c>
      <c r="AY36">
        <v>28.6</v>
      </c>
      <c r="AZ36">
        <v>25.5</v>
      </c>
      <c r="BA36">
        <v>24.4</v>
      </c>
      <c r="BB36">
        <v>24.1</v>
      </c>
      <c r="BC36">
        <v>25.5</v>
      </c>
    </row>
    <row r="37" spans="1:55" ht="12.75">
      <c r="A37">
        <v>504</v>
      </c>
      <c r="B37">
        <v>9</v>
      </c>
      <c r="C37" t="s">
        <v>19</v>
      </c>
      <c r="D37">
        <v>0.8</v>
      </c>
      <c r="E37">
        <v>1</v>
      </c>
      <c r="F37">
        <v>1.3</v>
      </c>
      <c r="G37">
        <v>1.5</v>
      </c>
      <c r="H37">
        <v>1.7</v>
      </c>
      <c r="I37">
        <v>1.7</v>
      </c>
      <c r="J37">
        <v>1.8</v>
      </c>
      <c r="K37">
        <v>1.8</v>
      </c>
      <c r="L37">
        <v>1.8</v>
      </c>
      <c r="M37">
        <v>1.8</v>
      </c>
      <c r="N37">
        <v>1.7</v>
      </c>
      <c r="O37">
        <v>1.9</v>
      </c>
      <c r="P37">
        <v>1.8</v>
      </c>
      <c r="Q37">
        <v>1.6</v>
      </c>
      <c r="R37">
        <v>1.6</v>
      </c>
      <c r="S37">
        <v>1.5</v>
      </c>
      <c r="T37">
        <v>1.6</v>
      </c>
      <c r="U37">
        <v>1.8</v>
      </c>
      <c r="V37">
        <v>1.9</v>
      </c>
      <c r="W37">
        <v>2</v>
      </c>
      <c r="X37">
        <v>2</v>
      </c>
      <c r="Y37">
        <v>2.1</v>
      </c>
      <c r="Z37">
        <v>2.2</v>
      </c>
      <c r="AA37">
        <v>2.3</v>
      </c>
      <c r="AB37">
        <v>2.4</v>
      </c>
      <c r="AC37">
        <v>2.6</v>
      </c>
      <c r="AD37">
        <v>2.3</v>
      </c>
      <c r="AE37">
        <v>2.5</v>
      </c>
      <c r="AF37">
        <v>2.6</v>
      </c>
      <c r="AG37">
        <v>2.7</v>
      </c>
      <c r="AH37">
        <v>2.8</v>
      </c>
      <c r="AI37">
        <v>2.6</v>
      </c>
      <c r="AJ37">
        <v>2.5</v>
      </c>
      <c r="AK37">
        <v>2.4</v>
      </c>
      <c r="AL37">
        <v>2.4</v>
      </c>
      <c r="AM37">
        <v>2.5</v>
      </c>
      <c r="AN37">
        <v>2.4</v>
      </c>
      <c r="AO37">
        <v>2.6</v>
      </c>
      <c r="AP37">
        <v>3</v>
      </c>
      <c r="AQ37">
        <v>3.2</v>
      </c>
      <c r="AR37">
        <v>3.1</v>
      </c>
      <c r="AS37">
        <v>3.4</v>
      </c>
      <c r="AT37">
        <v>3.4</v>
      </c>
      <c r="AU37">
        <v>3.5</v>
      </c>
      <c r="AV37">
        <v>3.6</v>
      </c>
      <c r="AW37">
        <v>4</v>
      </c>
      <c r="AX37">
        <v>4.3</v>
      </c>
      <c r="AY37">
        <v>4</v>
      </c>
      <c r="AZ37">
        <v>3.7</v>
      </c>
      <c r="BA37">
        <v>3.5</v>
      </c>
      <c r="BB37">
        <v>3.6</v>
      </c>
      <c r="BC37">
        <v>3.7</v>
      </c>
    </row>
    <row r="38" spans="1:55" ht="12.75">
      <c r="A38">
        <v>504</v>
      </c>
      <c r="B38">
        <v>10</v>
      </c>
      <c r="C38" t="s">
        <v>20</v>
      </c>
      <c r="D38">
        <v>-999999</v>
      </c>
      <c r="E38">
        <v>-999999</v>
      </c>
      <c r="F38">
        <v>-999999</v>
      </c>
      <c r="G38">
        <v>-999999</v>
      </c>
      <c r="H38">
        <v>-999999</v>
      </c>
      <c r="I38">
        <v>-999999</v>
      </c>
      <c r="J38">
        <v>-999999</v>
      </c>
      <c r="K38">
        <v>-999999</v>
      </c>
      <c r="L38">
        <v>-999999</v>
      </c>
      <c r="M38">
        <v>-999999</v>
      </c>
      <c r="N38">
        <v>-999999</v>
      </c>
      <c r="O38">
        <v>-999999</v>
      </c>
      <c r="P38">
        <v>-999999</v>
      </c>
      <c r="Q38">
        <v>-999999</v>
      </c>
      <c r="R38">
        <v>-999999</v>
      </c>
      <c r="S38">
        <v>-999999</v>
      </c>
      <c r="T38">
        <v>-999999</v>
      </c>
      <c r="U38">
        <v>-999999</v>
      </c>
      <c r="V38">
        <v>-999999</v>
      </c>
      <c r="W38">
        <v>-999999</v>
      </c>
      <c r="X38">
        <v>-999999</v>
      </c>
      <c r="Y38">
        <v>-999999</v>
      </c>
      <c r="Z38">
        <v>-999999</v>
      </c>
      <c r="AA38">
        <v>-999999</v>
      </c>
      <c r="AB38">
        <v>-999999</v>
      </c>
      <c r="AC38">
        <v>-999999</v>
      </c>
      <c r="AD38">
        <v>-999999</v>
      </c>
      <c r="AE38">
        <v>-999999</v>
      </c>
      <c r="AF38">
        <v>-999999</v>
      </c>
      <c r="AG38">
        <v>-999999</v>
      </c>
      <c r="AH38">
        <v>-999999</v>
      </c>
      <c r="AI38">
        <v>-999999</v>
      </c>
      <c r="AJ38">
        <v>-999999</v>
      </c>
      <c r="AK38">
        <v>-999999</v>
      </c>
      <c r="AL38">
        <v>-999999</v>
      </c>
      <c r="AM38">
        <v>-999999</v>
      </c>
      <c r="AN38">
        <v>-999999</v>
      </c>
      <c r="AO38">
        <v>-999999</v>
      </c>
      <c r="AP38">
        <v>-999999</v>
      </c>
      <c r="AQ38">
        <v>-999999</v>
      </c>
      <c r="AR38">
        <v>-999999</v>
      </c>
      <c r="AS38">
        <v>-999999</v>
      </c>
      <c r="AT38">
        <v>-999999</v>
      </c>
      <c r="AU38">
        <v>-999999</v>
      </c>
      <c r="AV38">
        <v>-999999</v>
      </c>
      <c r="AW38">
        <v>-999999</v>
      </c>
      <c r="AX38">
        <v>-999999</v>
      </c>
      <c r="AY38">
        <v>-999999</v>
      </c>
      <c r="AZ38">
        <v>-999999</v>
      </c>
      <c r="BA38">
        <v>-999999</v>
      </c>
      <c r="BB38">
        <v>-999999</v>
      </c>
      <c r="BC38">
        <v>-999999</v>
      </c>
    </row>
    <row r="39" spans="1:55" ht="12.75">
      <c r="A39">
        <v>504</v>
      </c>
      <c r="B39">
        <v>11</v>
      </c>
      <c r="C39" t="s">
        <v>21</v>
      </c>
      <c r="D39">
        <v>-999999</v>
      </c>
      <c r="E39">
        <v>-999999</v>
      </c>
      <c r="F39">
        <v>-999999</v>
      </c>
      <c r="G39">
        <v>-999999</v>
      </c>
      <c r="H39">
        <v>-999999</v>
      </c>
      <c r="I39">
        <v>-999999</v>
      </c>
      <c r="J39">
        <v>-999999</v>
      </c>
      <c r="K39">
        <v>-999999</v>
      </c>
      <c r="L39">
        <v>-999999</v>
      </c>
      <c r="M39">
        <v>-999999</v>
      </c>
      <c r="N39">
        <v>-999999</v>
      </c>
      <c r="O39">
        <v>-999999</v>
      </c>
      <c r="P39">
        <v>-999999</v>
      </c>
      <c r="Q39">
        <v>-999999</v>
      </c>
      <c r="R39">
        <v>-999999</v>
      </c>
      <c r="S39">
        <v>-999999</v>
      </c>
      <c r="T39">
        <v>-999999</v>
      </c>
      <c r="U39">
        <v>-999999</v>
      </c>
      <c r="V39">
        <v>-999999</v>
      </c>
      <c r="W39">
        <v>-999999</v>
      </c>
      <c r="X39">
        <v>-999999</v>
      </c>
      <c r="Y39">
        <v>-999999</v>
      </c>
      <c r="Z39">
        <v>-999999</v>
      </c>
      <c r="AA39">
        <v>-999999</v>
      </c>
      <c r="AB39">
        <v>-999999</v>
      </c>
      <c r="AC39">
        <v>-999999</v>
      </c>
      <c r="AD39">
        <v>-999999</v>
      </c>
      <c r="AE39">
        <v>-999999</v>
      </c>
      <c r="AF39">
        <v>-999999</v>
      </c>
      <c r="AG39">
        <v>-999999</v>
      </c>
      <c r="AH39">
        <v>-999999</v>
      </c>
      <c r="AI39">
        <v>-999999</v>
      </c>
      <c r="AJ39">
        <v>-999999</v>
      </c>
      <c r="AK39">
        <v>-999999</v>
      </c>
      <c r="AL39">
        <v>-999999</v>
      </c>
      <c r="AM39">
        <v>-999999</v>
      </c>
      <c r="AN39">
        <v>-999999</v>
      </c>
      <c r="AO39">
        <v>-999999</v>
      </c>
      <c r="AP39">
        <v>-999999</v>
      </c>
      <c r="AQ39">
        <v>-999999</v>
      </c>
      <c r="AR39">
        <v>-999999</v>
      </c>
      <c r="AS39">
        <v>-999999</v>
      </c>
      <c r="AT39">
        <v>-999999</v>
      </c>
      <c r="AU39">
        <v>-999999</v>
      </c>
      <c r="AV39">
        <v>-999999</v>
      </c>
      <c r="AW39">
        <v>-999999</v>
      </c>
      <c r="AX39">
        <v>-999999</v>
      </c>
      <c r="AY39">
        <v>-999999</v>
      </c>
      <c r="AZ39">
        <v>-999999</v>
      </c>
      <c r="BA39">
        <v>-999999</v>
      </c>
      <c r="BB39">
        <v>-999999</v>
      </c>
      <c r="BC39">
        <v>-999999</v>
      </c>
    </row>
    <row r="40" spans="1:55" ht="12.75">
      <c r="A40">
        <v>504</v>
      </c>
      <c r="B40">
        <v>12</v>
      </c>
      <c r="C40" t="s">
        <v>22</v>
      </c>
      <c r="D40">
        <v>0.8</v>
      </c>
      <c r="E40">
        <v>1</v>
      </c>
      <c r="F40">
        <v>1.3</v>
      </c>
      <c r="G40">
        <v>1.5</v>
      </c>
      <c r="H40">
        <v>1.7</v>
      </c>
      <c r="I40">
        <v>1.7</v>
      </c>
      <c r="J40">
        <v>1.8</v>
      </c>
      <c r="K40">
        <v>1.8</v>
      </c>
      <c r="L40">
        <v>1.8</v>
      </c>
      <c r="M40">
        <v>1.8</v>
      </c>
      <c r="N40">
        <v>1.7</v>
      </c>
      <c r="O40">
        <v>1.9</v>
      </c>
      <c r="P40">
        <v>1.8</v>
      </c>
      <c r="Q40">
        <v>1.6</v>
      </c>
      <c r="R40">
        <v>1.6</v>
      </c>
      <c r="S40">
        <v>1.5</v>
      </c>
      <c r="T40">
        <v>1.6</v>
      </c>
      <c r="U40">
        <v>1.8</v>
      </c>
      <c r="V40">
        <v>1.9</v>
      </c>
      <c r="W40">
        <v>2</v>
      </c>
      <c r="X40">
        <v>2</v>
      </c>
      <c r="Y40">
        <v>2.1</v>
      </c>
      <c r="Z40">
        <v>2.2</v>
      </c>
      <c r="AA40">
        <v>2.3</v>
      </c>
      <c r="AB40">
        <v>2.4</v>
      </c>
      <c r="AC40">
        <v>2.6</v>
      </c>
      <c r="AD40">
        <v>2.3</v>
      </c>
      <c r="AE40">
        <v>2.5</v>
      </c>
      <c r="AF40">
        <v>2.6</v>
      </c>
      <c r="AG40">
        <v>2.7</v>
      </c>
      <c r="AH40">
        <v>2.8</v>
      </c>
      <c r="AI40">
        <v>2.6</v>
      </c>
      <c r="AJ40">
        <v>2.5</v>
      </c>
      <c r="AK40">
        <v>2.4</v>
      </c>
      <c r="AL40">
        <v>2.4</v>
      </c>
      <c r="AM40">
        <v>2.5</v>
      </c>
      <c r="AN40">
        <v>2.4</v>
      </c>
      <c r="AO40">
        <v>2.6</v>
      </c>
      <c r="AP40">
        <v>3</v>
      </c>
      <c r="AQ40">
        <v>3.2</v>
      </c>
      <c r="AR40">
        <v>3.1</v>
      </c>
      <c r="AS40">
        <v>3.4</v>
      </c>
      <c r="AT40">
        <v>3.4</v>
      </c>
      <c r="AU40">
        <v>3.5</v>
      </c>
      <c r="AV40">
        <v>3.6</v>
      </c>
      <c r="AW40">
        <v>4</v>
      </c>
      <c r="AX40">
        <v>4.3</v>
      </c>
      <c r="AY40">
        <v>4</v>
      </c>
      <c r="AZ40">
        <v>3.7</v>
      </c>
      <c r="BA40">
        <v>3.5</v>
      </c>
      <c r="BB40">
        <v>3.6</v>
      </c>
      <c r="BC40">
        <v>3.7</v>
      </c>
    </row>
    <row r="41" spans="1:55" ht="12.75">
      <c r="A41">
        <v>504</v>
      </c>
      <c r="B41">
        <v>13</v>
      </c>
      <c r="C41" t="s">
        <v>23</v>
      </c>
      <c r="D41">
        <v>2.4</v>
      </c>
      <c r="E41">
        <v>2.8</v>
      </c>
      <c r="F41">
        <v>3.4</v>
      </c>
      <c r="G41">
        <v>3.9</v>
      </c>
      <c r="H41">
        <v>4.7</v>
      </c>
      <c r="I41">
        <v>4.5</v>
      </c>
      <c r="J41">
        <v>4.7</v>
      </c>
      <c r="K41">
        <v>4.3</v>
      </c>
      <c r="L41">
        <v>4.7</v>
      </c>
      <c r="M41">
        <v>4.5</v>
      </c>
      <c r="N41">
        <v>4.3</v>
      </c>
      <c r="O41">
        <v>4.8</v>
      </c>
      <c r="P41">
        <v>4.4</v>
      </c>
      <c r="Q41">
        <v>3.7</v>
      </c>
      <c r="R41">
        <v>3.4</v>
      </c>
      <c r="S41">
        <v>3.2</v>
      </c>
      <c r="T41">
        <v>3.5</v>
      </c>
      <c r="U41">
        <v>4.3</v>
      </c>
      <c r="V41">
        <v>4.5</v>
      </c>
      <c r="W41">
        <v>5.5</v>
      </c>
      <c r="X41">
        <v>5</v>
      </c>
      <c r="Y41">
        <v>5.5</v>
      </c>
      <c r="Z41">
        <v>6</v>
      </c>
      <c r="AA41">
        <v>5.9</v>
      </c>
      <c r="AB41">
        <v>5.9</v>
      </c>
      <c r="AC41">
        <v>6.5</v>
      </c>
      <c r="AD41">
        <v>5.5</v>
      </c>
      <c r="AE41">
        <v>5.7</v>
      </c>
      <c r="AF41">
        <v>6.2</v>
      </c>
      <c r="AG41">
        <v>6.6</v>
      </c>
      <c r="AH41">
        <v>6.9</v>
      </c>
      <c r="AI41">
        <v>7</v>
      </c>
      <c r="AJ41">
        <v>7</v>
      </c>
      <c r="AK41">
        <v>6.9</v>
      </c>
      <c r="AL41">
        <v>7.3</v>
      </c>
      <c r="AM41">
        <v>6.9</v>
      </c>
      <c r="AN41">
        <v>6.4</v>
      </c>
      <c r="AO41">
        <v>6.8</v>
      </c>
      <c r="AP41">
        <v>7.3</v>
      </c>
      <c r="AQ41">
        <v>8.2</v>
      </c>
      <c r="AR41">
        <v>8</v>
      </c>
      <c r="AS41">
        <v>8.5</v>
      </c>
      <c r="AT41">
        <v>9.3</v>
      </c>
      <c r="AU41">
        <v>9.3</v>
      </c>
      <c r="AV41">
        <v>9.5</v>
      </c>
      <c r="AW41">
        <v>9.5</v>
      </c>
      <c r="AX41">
        <v>9.7</v>
      </c>
      <c r="AY41">
        <v>9.5</v>
      </c>
      <c r="AZ41">
        <v>8.6</v>
      </c>
      <c r="BA41">
        <v>8.1</v>
      </c>
      <c r="BB41">
        <v>7.8</v>
      </c>
      <c r="BC41">
        <v>8</v>
      </c>
    </row>
    <row r="42" spans="1:55" ht="12.75">
      <c r="A42">
        <v>504</v>
      </c>
      <c r="B42">
        <v>14</v>
      </c>
      <c r="C42" t="s">
        <v>24</v>
      </c>
      <c r="D42">
        <v>1.9</v>
      </c>
      <c r="E42">
        <v>2.5</v>
      </c>
      <c r="F42">
        <v>3.5</v>
      </c>
      <c r="G42">
        <v>4.2</v>
      </c>
      <c r="H42">
        <v>4.7</v>
      </c>
      <c r="I42">
        <v>4.9</v>
      </c>
      <c r="J42">
        <v>4.7</v>
      </c>
      <c r="K42">
        <v>5.4</v>
      </c>
      <c r="L42">
        <v>5.7</v>
      </c>
      <c r="M42">
        <v>5.3</v>
      </c>
      <c r="N42">
        <v>5.5</v>
      </c>
      <c r="O42">
        <v>5.4</v>
      </c>
      <c r="P42">
        <v>5.5</v>
      </c>
      <c r="Q42">
        <v>5.8</v>
      </c>
      <c r="R42">
        <v>5.7</v>
      </c>
      <c r="S42">
        <v>5.8</v>
      </c>
      <c r="T42">
        <v>5.6</v>
      </c>
      <c r="U42">
        <v>5.9</v>
      </c>
      <c r="V42">
        <v>7.4</v>
      </c>
      <c r="W42">
        <v>6.8</v>
      </c>
      <c r="X42">
        <v>6.9</v>
      </c>
      <c r="Y42">
        <v>6.6</v>
      </c>
      <c r="Z42">
        <v>6.5</v>
      </c>
      <c r="AA42">
        <v>6.2</v>
      </c>
      <c r="AB42">
        <v>6.3</v>
      </c>
      <c r="AC42">
        <v>5.8</v>
      </c>
      <c r="AD42">
        <v>4.8</v>
      </c>
      <c r="AE42">
        <v>6</v>
      </c>
      <c r="AF42">
        <v>6.5</v>
      </c>
      <c r="AG42">
        <v>6.6</v>
      </c>
      <c r="AH42">
        <v>6.7</v>
      </c>
      <c r="AI42">
        <v>6.6</v>
      </c>
      <c r="AJ42">
        <v>6.2</v>
      </c>
      <c r="AK42">
        <v>5.9</v>
      </c>
      <c r="AL42">
        <v>5.9</v>
      </c>
      <c r="AM42">
        <v>6.1</v>
      </c>
      <c r="AN42">
        <v>6.7</v>
      </c>
      <c r="AO42">
        <v>7.5</v>
      </c>
      <c r="AP42">
        <v>8.1</v>
      </c>
      <c r="AQ42">
        <v>7.8</v>
      </c>
      <c r="AR42">
        <v>7.4</v>
      </c>
      <c r="AS42">
        <v>7.4</v>
      </c>
      <c r="AT42">
        <v>7.1</v>
      </c>
      <c r="AU42">
        <v>7.7</v>
      </c>
      <c r="AV42">
        <v>8.1</v>
      </c>
      <c r="AW42">
        <v>8.1</v>
      </c>
      <c r="AX42">
        <v>8.6</v>
      </c>
      <c r="AY42">
        <v>8.2</v>
      </c>
      <c r="AZ42">
        <v>6.6</v>
      </c>
      <c r="BA42">
        <v>5.8</v>
      </c>
      <c r="BB42">
        <v>5.6</v>
      </c>
      <c r="BC42">
        <v>6.4</v>
      </c>
    </row>
    <row r="43" spans="1:55" ht="12.75">
      <c r="A43">
        <v>504</v>
      </c>
      <c r="B43">
        <v>15</v>
      </c>
      <c r="C43" t="s">
        <v>25</v>
      </c>
      <c r="D43">
        <v>2.2</v>
      </c>
      <c r="E43">
        <v>2.3</v>
      </c>
      <c r="F43">
        <v>2.7</v>
      </c>
      <c r="G43">
        <v>3.4</v>
      </c>
      <c r="H43">
        <v>3.9</v>
      </c>
      <c r="I43">
        <v>4.2</v>
      </c>
      <c r="J43">
        <v>3.9</v>
      </c>
      <c r="K43">
        <v>4.5</v>
      </c>
      <c r="L43">
        <v>5.1</v>
      </c>
      <c r="M43">
        <v>5.1</v>
      </c>
      <c r="N43">
        <v>5.5</v>
      </c>
      <c r="O43">
        <v>5.9</v>
      </c>
      <c r="P43">
        <v>5.1</v>
      </c>
      <c r="Q43">
        <v>5</v>
      </c>
      <c r="R43">
        <v>4.5</v>
      </c>
      <c r="S43">
        <v>4.3</v>
      </c>
      <c r="T43">
        <v>4.5</v>
      </c>
      <c r="U43">
        <v>5.1</v>
      </c>
      <c r="V43">
        <v>5.6</v>
      </c>
      <c r="W43">
        <v>5.3</v>
      </c>
      <c r="X43">
        <v>5.4</v>
      </c>
      <c r="Y43">
        <v>5.4</v>
      </c>
      <c r="Z43">
        <v>5.4</v>
      </c>
      <c r="AA43">
        <v>5.9</v>
      </c>
      <c r="AB43">
        <v>5.8</v>
      </c>
      <c r="AC43">
        <v>5.9</v>
      </c>
      <c r="AD43">
        <v>5.1</v>
      </c>
      <c r="AE43">
        <v>5.7</v>
      </c>
      <c r="AF43">
        <v>5.9</v>
      </c>
      <c r="AG43">
        <v>5.4</v>
      </c>
      <c r="AH43">
        <v>5.7</v>
      </c>
      <c r="AI43">
        <v>5.3</v>
      </c>
      <c r="AJ43">
        <v>5</v>
      </c>
      <c r="AK43">
        <v>5.3</v>
      </c>
      <c r="AL43">
        <v>5.6</v>
      </c>
      <c r="AM43">
        <v>5.6</v>
      </c>
      <c r="AN43">
        <v>5.7</v>
      </c>
      <c r="AO43">
        <v>6.2</v>
      </c>
      <c r="AP43">
        <v>6.5</v>
      </c>
      <c r="AQ43">
        <v>7.1</v>
      </c>
      <c r="AR43">
        <v>6.9</v>
      </c>
      <c r="AS43">
        <v>6.6</v>
      </c>
      <c r="AT43">
        <v>7</v>
      </c>
      <c r="AU43">
        <v>6.7</v>
      </c>
      <c r="AV43">
        <v>6.9</v>
      </c>
      <c r="AW43">
        <v>6.5</v>
      </c>
      <c r="AX43">
        <v>6.7</v>
      </c>
      <c r="AY43">
        <v>6.8</v>
      </c>
      <c r="AZ43">
        <v>6.6</v>
      </c>
      <c r="BA43">
        <v>6.9</v>
      </c>
      <c r="BB43">
        <v>7.2</v>
      </c>
      <c r="BC43">
        <v>7.2</v>
      </c>
    </row>
    <row r="44" spans="1:55" ht="12.75">
      <c r="A44">
        <v>504</v>
      </c>
      <c r="B44">
        <v>16</v>
      </c>
      <c r="C44" t="s">
        <v>26</v>
      </c>
      <c r="D44">
        <v>5.9</v>
      </c>
      <c r="E44">
        <v>7.4</v>
      </c>
      <c r="F44">
        <v>8.7</v>
      </c>
      <c r="G44">
        <v>9.3</v>
      </c>
      <c r="H44">
        <v>10.4</v>
      </c>
      <c r="I44">
        <v>10.4</v>
      </c>
      <c r="J44">
        <v>12.3</v>
      </c>
      <c r="K44">
        <v>15.1</v>
      </c>
      <c r="L44">
        <v>15.2</v>
      </c>
      <c r="M44">
        <v>16.3</v>
      </c>
      <c r="N44">
        <v>16.1</v>
      </c>
      <c r="O44">
        <v>15</v>
      </c>
      <c r="P44">
        <v>14</v>
      </c>
      <c r="Q44">
        <v>13.7</v>
      </c>
      <c r="R44">
        <v>14.5</v>
      </c>
      <c r="S44">
        <v>16.3</v>
      </c>
      <c r="T44">
        <v>18.1</v>
      </c>
      <c r="U44">
        <v>20.4</v>
      </c>
      <c r="V44">
        <v>22.3</v>
      </c>
      <c r="W44">
        <v>21.3</v>
      </c>
      <c r="X44">
        <v>20.8</v>
      </c>
      <c r="Y44">
        <v>18.2</v>
      </c>
      <c r="Z44">
        <v>17.2</v>
      </c>
      <c r="AA44">
        <v>17.5</v>
      </c>
      <c r="AB44">
        <v>18</v>
      </c>
      <c r="AC44">
        <v>18.5</v>
      </c>
      <c r="AD44">
        <v>18.5</v>
      </c>
      <c r="AE44">
        <v>19.4</v>
      </c>
      <c r="AF44">
        <v>19.7</v>
      </c>
      <c r="AG44">
        <v>19.8</v>
      </c>
      <c r="AH44">
        <v>19.2</v>
      </c>
      <c r="AI44">
        <v>18.9</v>
      </c>
      <c r="AJ44">
        <v>19</v>
      </c>
      <c r="AK44">
        <v>20.3</v>
      </c>
      <c r="AL44">
        <v>21.8</v>
      </c>
      <c r="AM44">
        <v>23.2</v>
      </c>
      <c r="AN44">
        <v>25</v>
      </c>
      <c r="AO44">
        <v>25.6</v>
      </c>
      <c r="AP44">
        <v>25.2</v>
      </c>
      <c r="AQ44">
        <v>24.2</v>
      </c>
      <c r="AR44">
        <v>23.7</v>
      </c>
      <c r="AS44">
        <v>23.9</v>
      </c>
      <c r="AT44">
        <v>23.5</v>
      </c>
      <c r="AU44">
        <v>23</v>
      </c>
      <c r="AV44">
        <v>22.6</v>
      </c>
      <c r="AW44">
        <v>22.2</v>
      </c>
      <c r="AX44">
        <v>22</v>
      </c>
      <c r="AY44">
        <v>21.9</v>
      </c>
      <c r="AZ44">
        <v>20.9</v>
      </c>
      <c r="BA44">
        <v>21</v>
      </c>
      <c r="BB44">
        <v>22.5</v>
      </c>
      <c r="BC44">
        <v>24.9</v>
      </c>
    </row>
    <row r="45" spans="1:55" ht="12.75">
      <c r="A45">
        <v>504</v>
      </c>
      <c r="B45">
        <v>17</v>
      </c>
      <c r="C45" t="s">
        <v>13</v>
      </c>
      <c r="D45">
        <v>5.8</v>
      </c>
      <c r="E45">
        <v>7.3</v>
      </c>
      <c r="F45">
        <v>8.5</v>
      </c>
      <c r="G45">
        <v>9</v>
      </c>
      <c r="H45">
        <v>10.1</v>
      </c>
      <c r="I45">
        <v>10.2</v>
      </c>
      <c r="J45">
        <v>12</v>
      </c>
      <c r="K45">
        <v>14.8</v>
      </c>
      <c r="L45">
        <v>14.9</v>
      </c>
      <c r="M45">
        <v>15.9</v>
      </c>
      <c r="N45">
        <v>15.8</v>
      </c>
      <c r="O45">
        <v>14.7</v>
      </c>
      <c r="P45">
        <v>13.7</v>
      </c>
      <c r="Q45">
        <v>13.4</v>
      </c>
      <c r="R45">
        <v>14.3</v>
      </c>
      <c r="S45">
        <v>16</v>
      </c>
      <c r="T45">
        <v>17.8</v>
      </c>
      <c r="U45">
        <v>20</v>
      </c>
      <c r="V45">
        <v>22</v>
      </c>
      <c r="W45">
        <v>20.8</v>
      </c>
      <c r="X45">
        <v>20.4</v>
      </c>
      <c r="Y45">
        <v>17.9</v>
      </c>
      <c r="Z45">
        <v>16.8</v>
      </c>
      <c r="AA45">
        <v>17.1</v>
      </c>
      <c r="AB45">
        <v>17.7</v>
      </c>
      <c r="AC45">
        <v>18.1</v>
      </c>
      <c r="AD45">
        <v>18.2</v>
      </c>
      <c r="AE45">
        <v>19</v>
      </c>
      <c r="AF45">
        <v>19.3</v>
      </c>
      <c r="AG45">
        <v>19.4</v>
      </c>
      <c r="AH45">
        <v>18.8</v>
      </c>
      <c r="AI45">
        <v>18.6</v>
      </c>
      <c r="AJ45">
        <v>18.7</v>
      </c>
      <c r="AK45">
        <v>19.9</v>
      </c>
      <c r="AL45">
        <v>21.4</v>
      </c>
      <c r="AM45">
        <v>22.7</v>
      </c>
      <c r="AN45">
        <v>24.6</v>
      </c>
      <c r="AO45">
        <v>25.2</v>
      </c>
      <c r="AP45">
        <v>24.8</v>
      </c>
      <c r="AQ45">
        <v>23.7</v>
      </c>
      <c r="AR45">
        <v>23.2</v>
      </c>
      <c r="AS45">
        <v>23.5</v>
      </c>
      <c r="AT45">
        <v>23</v>
      </c>
      <c r="AU45">
        <v>22.6</v>
      </c>
      <c r="AV45">
        <v>22.2</v>
      </c>
      <c r="AW45">
        <v>21.7</v>
      </c>
      <c r="AX45">
        <v>21.6</v>
      </c>
      <c r="AY45">
        <v>21.4</v>
      </c>
      <c r="AZ45">
        <v>20.6</v>
      </c>
      <c r="BA45">
        <v>20.6</v>
      </c>
      <c r="BB45">
        <v>22</v>
      </c>
      <c r="BC45">
        <v>24.3</v>
      </c>
    </row>
    <row r="46" spans="1:55" ht="12.75">
      <c r="A46">
        <v>504</v>
      </c>
      <c r="B46">
        <v>18</v>
      </c>
      <c r="C46" t="s">
        <v>27</v>
      </c>
      <c r="D46">
        <v>-999999</v>
      </c>
      <c r="E46">
        <v>-999999</v>
      </c>
      <c r="F46">
        <v>-999999</v>
      </c>
      <c r="G46">
        <v>-999999</v>
      </c>
      <c r="H46">
        <v>-999999</v>
      </c>
      <c r="I46">
        <v>-999999</v>
      </c>
      <c r="J46">
        <v>-999999</v>
      </c>
      <c r="K46">
        <v>-999999</v>
      </c>
      <c r="L46">
        <v>-999999</v>
      </c>
      <c r="M46">
        <v>-999999</v>
      </c>
      <c r="N46">
        <v>-999999</v>
      </c>
      <c r="O46">
        <v>-999999</v>
      </c>
      <c r="P46">
        <v>-999999</v>
      </c>
      <c r="Q46">
        <v>-999999</v>
      </c>
      <c r="R46">
        <v>-999999</v>
      </c>
      <c r="S46">
        <v>-999999</v>
      </c>
      <c r="T46">
        <v>-999999</v>
      </c>
      <c r="U46">
        <v>-999999</v>
      </c>
      <c r="V46">
        <v>-999999</v>
      </c>
      <c r="W46">
        <v>-999999</v>
      </c>
      <c r="X46">
        <v>-999999</v>
      </c>
      <c r="Y46">
        <v>-999999</v>
      </c>
      <c r="Z46">
        <v>-999999</v>
      </c>
      <c r="AA46">
        <v>-999999</v>
      </c>
      <c r="AB46">
        <v>-999999</v>
      </c>
      <c r="AC46">
        <v>-999999</v>
      </c>
      <c r="AD46">
        <v>-999999</v>
      </c>
      <c r="AE46">
        <v>-999999</v>
      </c>
      <c r="AF46">
        <v>-999999</v>
      </c>
      <c r="AG46">
        <v>-999999</v>
      </c>
      <c r="AH46">
        <v>-999999</v>
      </c>
      <c r="AI46">
        <v>-999999</v>
      </c>
      <c r="AJ46">
        <v>-999999</v>
      </c>
      <c r="AK46">
        <v>-999999</v>
      </c>
      <c r="AL46">
        <v>-999999</v>
      </c>
      <c r="AM46">
        <v>-999999</v>
      </c>
      <c r="AN46">
        <v>-999999</v>
      </c>
      <c r="AO46">
        <v>-999999</v>
      </c>
      <c r="AP46">
        <v>-999999</v>
      </c>
      <c r="AQ46">
        <v>-999999</v>
      </c>
      <c r="AR46">
        <v>-999999</v>
      </c>
      <c r="AS46">
        <v>-999999</v>
      </c>
      <c r="AT46">
        <v>-999999</v>
      </c>
      <c r="AU46">
        <v>-999999</v>
      </c>
      <c r="AV46">
        <v>-999999</v>
      </c>
      <c r="AW46">
        <v>-999999</v>
      </c>
      <c r="AX46">
        <v>-999999</v>
      </c>
      <c r="AY46">
        <v>-999999</v>
      </c>
      <c r="AZ46">
        <v>12.5</v>
      </c>
      <c r="BA46">
        <v>12.4</v>
      </c>
      <c r="BB46">
        <v>13.2</v>
      </c>
      <c r="BC46">
        <v>14.5</v>
      </c>
    </row>
    <row r="47" spans="1:55" ht="12.75">
      <c r="A47">
        <v>504</v>
      </c>
      <c r="B47">
        <v>19</v>
      </c>
      <c r="C47" t="s">
        <v>28</v>
      </c>
      <c r="D47">
        <v>-999999</v>
      </c>
      <c r="E47">
        <v>-999999</v>
      </c>
      <c r="F47">
        <v>-999999</v>
      </c>
      <c r="G47">
        <v>-999999</v>
      </c>
      <c r="H47">
        <v>-999999</v>
      </c>
      <c r="I47">
        <v>-999999</v>
      </c>
      <c r="J47">
        <v>-999999</v>
      </c>
      <c r="K47">
        <v>-999999</v>
      </c>
      <c r="L47">
        <v>-999999</v>
      </c>
      <c r="M47">
        <v>-999999</v>
      </c>
      <c r="N47">
        <v>-999999</v>
      </c>
      <c r="O47">
        <v>-999999</v>
      </c>
      <c r="P47">
        <v>-999999</v>
      </c>
      <c r="Q47">
        <v>-999999</v>
      </c>
      <c r="R47">
        <v>-999999</v>
      </c>
      <c r="S47">
        <v>-999999</v>
      </c>
      <c r="T47">
        <v>-999999</v>
      </c>
      <c r="U47">
        <v>-999999</v>
      </c>
      <c r="V47">
        <v>-999999</v>
      </c>
      <c r="W47">
        <v>-999999</v>
      </c>
      <c r="X47">
        <v>-999999</v>
      </c>
      <c r="Y47">
        <v>-999999</v>
      </c>
      <c r="Z47">
        <v>-999999</v>
      </c>
      <c r="AA47">
        <v>-999999</v>
      </c>
      <c r="AB47">
        <v>-999999</v>
      </c>
      <c r="AC47">
        <v>-999999</v>
      </c>
      <c r="AD47">
        <v>-999999</v>
      </c>
      <c r="AE47">
        <v>-999999</v>
      </c>
      <c r="AF47">
        <v>-999999</v>
      </c>
      <c r="AG47">
        <v>-999999</v>
      </c>
      <c r="AH47">
        <v>-999999</v>
      </c>
      <c r="AI47">
        <v>-999999</v>
      </c>
      <c r="AJ47">
        <v>-999999</v>
      </c>
      <c r="AK47">
        <v>-999999</v>
      </c>
      <c r="AL47">
        <v>-999999</v>
      </c>
      <c r="AM47">
        <v>-999999</v>
      </c>
      <c r="AN47">
        <v>-999999</v>
      </c>
      <c r="AO47">
        <v>-999999</v>
      </c>
      <c r="AP47">
        <v>-999999</v>
      </c>
      <c r="AQ47">
        <v>-999999</v>
      </c>
      <c r="AR47">
        <v>-999999</v>
      </c>
      <c r="AS47">
        <v>-999999</v>
      </c>
      <c r="AT47">
        <v>-999999</v>
      </c>
      <c r="AU47">
        <v>-999999</v>
      </c>
      <c r="AV47">
        <v>-999999</v>
      </c>
      <c r="AW47">
        <v>-999999</v>
      </c>
      <c r="AX47">
        <v>-999999</v>
      </c>
      <c r="AY47">
        <v>-999999</v>
      </c>
      <c r="AZ47">
        <v>2.2</v>
      </c>
      <c r="BA47">
        <v>2.2</v>
      </c>
      <c r="BB47">
        <v>2.3</v>
      </c>
      <c r="BC47">
        <v>2.6</v>
      </c>
    </row>
    <row r="48" spans="1:55" ht="12.75">
      <c r="A48">
        <v>504</v>
      </c>
      <c r="B48">
        <v>20</v>
      </c>
      <c r="C48" t="s">
        <v>17</v>
      </c>
      <c r="D48">
        <v>-999999</v>
      </c>
      <c r="E48">
        <v>-999999</v>
      </c>
      <c r="F48">
        <v>-999999</v>
      </c>
      <c r="G48">
        <v>-999999</v>
      </c>
      <c r="H48">
        <v>-999999</v>
      </c>
      <c r="I48">
        <v>-999999</v>
      </c>
      <c r="J48">
        <v>-999999</v>
      </c>
      <c r="K48">
        <v>-999999</v>
      </c>
      <c r="L48">
        <v>-999999</v>
      </c>
      <c r="M48">
        <v>-999999</v>
      </c>
      <c r="N48">
        <v>-999999</v>
      </c>
      <c r="O48">
        <v>-999999</v>
      </c>
      <c r="P48">
        <v>-999999</v>
      </c>
      <c r="Q48">
        <v>-999999</v>
      </c>
      <c r="R48">
        <v>-999999</v>
      </c>
      <c r="S48">
        <v>-999999</v>
      </c>
      <c r="T48">
        <v>-999999</v>
      </c>
      <c r="U48">
        <v>-999999</v>
      </c>
      <c r="V48">
        <v>-999999</v>
      </c>
      <c r="W48">
        <v>-999999</v>
      </c>
      <c r="X48">
        <v>-999999</v>
      </c>
      <c r="Y48">
        <v>-999999</v>
      </c>
      <c r="Z48">
        <v>-999999</v>
      </c>
      <c r="AA48">
        <v>-999999</v>
      </c>
      <c r="AB48">
        <v>-999999</v>
      </c>
      <c r="AC48">
        <v>-999999</v>
      </c>
      <c r="AD48">
        <v>-999999</v>
      </c>
      <c r="AE48">
        <v>-999999</v>
      </c>
      <c r="AF48">
        <v>-999999</v>
      </c>
      <c r="AG48">
        <v>-999999</v>
      </c>
      <c r="AH48">
        <v>-999999</v>
      </c>
      <c r="AI48">
        <v>-999999</v>
      </c>
      <c r="AJ48">
        <v>-999999</v>
      </c>
      <c r="AK48">
        <v>-999999</v>
      </c>
      <c r="AL48">
        <v>-999999</v>
      </c>
      <c r="AM48">
        <v>-999999</v>
      </c>
      <c r="AN48">
        <v>-999999</v>
      </c>
      <c r="AO48">
        <v>-999999</v>
      </c>
      <c r="AP48">
        <v>-999999</v>
      </c>
      <c r="AQ48">
        <v>-999999</v>
      </c>
      <c r="AR48">
        <v>-999999</v>
      </c>
      <c r="AS48">
        <v>-999999</v>
      </c>
      <c r="AT48">
        <v>-999999</v>
      </c>
      <c r="AU48">
        <v>-999999</v>
      </c>
      <c r="AV48">
        <v>-999999</v>
      </c>
      <c r="AW48">
        <v>-999999</v>
      </c>
      <c r="AX48">
        <v>-999999</v>
      </c>
      <c r="AY48">
        <v>-999999</v>
      </c>
      <c r="AZ48">
        <v>5.9</v>
      </c>
      <c r="BA48">
        <v>6</v>
      </c>
      <c r="BB48">
        <v>6.5</v>
      </c>
      <c r="BC48">
        <v>7.2</v>
      </c>
    </row>
    <row r="49" spans="1:55" ht="12.75">
      <c r="A49">
        <v>504</v>
      </c>
      <c r="B49">
        <v>21</v>
      </c>
      <c r="C49" t="s">
        <v>29</v>
      </c>
      <c r="D49">
        <v>0.1</v>
      </c>
      <c r="E49">
        <v>0.2</v>
      </c>
      <c r="F49">
        <v>0.2</v>
      </c>
      <c r="G49">
        <v>0.2</v>
      </c>
      <c r="H49">
        <v>0.3</v>
      </c>
      <c r="I49">
        <v>0.3</v>
      </c>
      <c r="J49">
        <v>0.3</v>
      </c>
      <c r="K49">
        <v>0.3</v>
      </c>
      <c r="L49">
        <v>0.3</v>
      </c>
      <c r="M49">
        <v>0.3</v>
      </c>
      <c r="N49">
        <v>0.3</v>
      </c>
      <c r="O49">
        <v>0.4</v>
      </c>
      <c r="P49">
        <v>0.3</v>
      </c>
      <c r="Q49">
        <v>0.3</v>
      </c>
      <c r="R49">
        <v>0.3</v>
      </c>
      <c r="S49">
        <v>0.3</v>
      </c>
      <c r="T49">
        <v>0.3</v>
      </c>
      <c r="U49">
        <v>0.4</v>
      </c>
      <c r="V49">
        <v>0.4</v>
      </c>
      <c r="W49">
        <v>0.4</v>
      </c>
      <c r="X49">
        <v>0.4</v>
      </c>
      <c r="Y49">
        <v>0.4</v>
      </c>
      <c r="Z49">
        <v>0.4</v>
      </c>
      <c r="AA49">
        <v>0.4</v>
      </c>
      <c r="AB49">
        <v>0.3</v>
      </c>
      <c r="AC49">
        <v>0.4</v>
      </c>
      <c r="AD49">
        <v>0.3</v>
      </c>
      <c r="AE49">
        <v>0.4</v>
      </c>
      <c r="AF49">
        <v>0.4</v>
      </c>
      <c r="AG49">
        <v>0.4</v>
      </c>
      <c r="AH49">
        <v>0.4</v>
      </c>
      <c r="AI49">
        <v>0.4</v>
      </c>
      <c r="AJ49">
        <v>0.4</v>
      </c>
      <c r="AK49">
        <v>0.4</v>
      </c>
      <c r="AL49">
        <v>0.4</v>
      </c>
      <c r="AM49">
        <v>0.4</v>
      </c>
      <c r="AN49">
        <v>0.4</v>
      </c>
      <c r="AO49">
        <v>0.4</v>
      </c>
      <c r="AP49">
        <v>0.4</v>
      </c>
      <c r="AQ49">
        <v>0.4</v>
      </c>
      <c r="AR49">
        <v>0.5</v>
      </c>
      <c r="AS49">
        <v>0.5</v>
      </c>
      <c r="AT49">
        <v>0.5</v>
      </c>
      <c r="AU49">
        <v>0.4</v>
      </c>
      <c r="AV49">
        <v>0.5</v>
      </c>
      <c r="AW49">
        <v>0.5</v>
      </c>
      <c r="AX49">
        <v>0.4</v>
      </c>
      <c r="AY49">
        <v>0.5</v>
      </c>
      <c r="AZ49">
        <v>0.3</v>
      </c>
      <c r="BA49">
        <v>0.4</v>
      </c>
      <c r="BB49">
        <v>0.5</v>
      </c>
      <c r="BC49">
        <v>0.6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Hall</dc:creator>
  <cp:keywords/>
  <dc:description/>
  <cp:lastModifiedBy>Robert Hall</cp:lastModifiedBy>
  <dcterms:created xsi:type="dcterms:W3CDTF">2000-04-29T17:43:35Z</dcterms:created>
  <dcterms:modified xsi:type="dcterms:W3CDTF">2003-11-14T19:07:05Z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